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770\"/>
    </mc:Choice>
  </mc:AlternateContent>
  <bookViews>
    <workbookView xWindow="495" yWindow="240" windowWidth="23190" windowHeight="15000"/>
  </bookViews>
  <sheets>
    <sheet name="sąrašas" sheetId="3" r:id="rId1"/>
  </sheets>
  <definedNames>
    <definedName name="_xlnm._FilterDatabase" localSheetId="0" hidden="1">sąrašas!$A$3:$J$3</definedName>
    <definedName name="_xlnm.Print_Area" localSheetId="0">sąrašas!$A$1:$J$119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" i="3" l="1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2" i="3"/>
  <c r="N103" i="3"/>
  <c r="N104" i="3"/>
  <c r="N105" i="3"/>
  <c r="N107" i="3"/>
  <c r="N108" i="3"/>
  <c r="N109" i="3"/>
  <c r="N110" i="3"/>
  <c r="N111" i="3"/>
  <c r="N112" i="3"/>
  <c r="N113" i="3"/>
  <c r="N114" i="3"/>
  <c r="N115" i="3"/>
  <c r="N116" i="3"/>
  <c r="N117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2" i="3"/>
  <c r="L103" i="3"/>
  <c r="L104" i="3"/>
  <c r="L105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H10" i="3" l="1"/>
  <c r="I10" i="3" s="1"/>
  <c r="M10" i="3" s="1"/>
  <c r="H11" i="3"/>
  <c r="I11" i="3" s="1"/>
  <c r="M11" i="3" s="1"/>
  <c r="H12" i="3"/>
  <c r="I12" i="3" s="1"/>
  <c r="M12" i="3" s="1"/>
  <c r="H13" i="3"/>
  <c r="I13" i="3" s="1"/>
  <c r="M13" i="3" s="1"/>
  <c r="H14" i="3"/>
  <c r="I14" i="3" s="1"/>
  <c r="M14" i="3" s="1"/>
  <c r="H15" i="3"/>
  <c r="I15" i="3" s="1"/>
  <c r="M15" i="3" s="1"/>
  <c r="H16" i="3"/>
  <c r="I16" i="3" s="1"/>
  <c r="M16" i="3" s="1"/>
  <c r="H18" i="3"/>
  <c r="I18" i="3" s="1"/>
  <c r="M18" i="3" s="1"/>
  <c r="H19" i="3"/>
  <c r="I19" i="3" s="1"/>
  <c r="M19" i="3" s="1"/>
  <c r="H20" i="3"/>
  <c r="I20" i="3" s="1"/>
  <c r="M20" i="3" s="1"/>
  <c r="H21" i="3"/>
  <c r="I21" i="3" s="1"/>
  <c r="M21" i="3" s="1"/>
  <c r="H23" i="3"/>
  <c r="I23" i="3" s="1"/>
  <c r="M23" i="3" s="1"/>
  <c r="H24" i="3"/>
  <c r="I24" i="3" s="1"/>
  <c r="M24" i="3" s="1"/>
  <c r="H25" i="3"/>
  <c r="I25" i="3" s="1"/>
  <c r="M25" i="3" s="1"/>
  <c r="H27" i="3"/>
  <c r="I27" i="3" s="1"/>
  <c r="M27" i="3" s="1"/>
  <c r="H28" i="3"/>
  <c r="I28" i="3" s="1"/>
  <c r="M28" i="3" s="1"/>
  <c r="H29" i="3"/>
  <c r="I29" i="3" s="1"/>
  <c r="M29" i="3" s="1"/>
  <c r="H30" i="3"/>
  <c r="I30" i="3" s="1"/>
  <c r="M30" i="3" s="1"/>
  <c r="H32" i="3"/>
  <c r="I32" i="3" s="1"/>
  <c r="M32" i="3" s="1"/>
  <c r="H33" i="3"/>
  <c r="I33" i="3" s="1"/>
  <c r="M33" i="3" s="1"/>
  <c r="H34" i="3"/>
  <c r="I34" i="3" s="1"/>
  <c r="M34" i="3" s="1"/>
  <c r="H35" i="3"/>
  <c r="I35" i="3" s="1"/>
  <c r="M35" i="3" s="1"/>
  <c r="H36" i="3"/>
  <c r="I36" i="3" s="1"/>
  <c r="M36" i="3" s="1"/>
  <c r="H38" i="3"/>
  <c r="I38" i="3" s="1"/>
  <c r="M38" i="3" s="1"/>
  <c r="H39" i="3"/>
  <c r="I39" i="3" s="1"/>
  <c r="M39" i="3" s="1"/>
  <c r="H40" i="3"/>
  <c r="I40" i="3" s="1"/>
  <c r="M40" i="3" s="1"/>
  <c r="H42" i="3"/>
  <c r="I42" i="3" s="1"/>
  <c r="M42" i="3" s="1"/>
  <c r="H43" i="3"/>
  <c r="I43" i="3" s="1"/>
  <c r="M43" i="3" s="1"/>
  <c r="H44" i="3"/>
  <c r="I44" i="3" s="1"/>
  <c r="M44" i="3" s="1"/>
  <c r="H46" i="3"/>
  <c r="I46" i="3" s="1"/>
  <c r="M46" i="3" s="1"/>
  <c r="H47" i="3"/>
  <c r="I47" i="3" s="1"/>
  <c r="M47" i="3" s="1"/>
  <c r="H48" i="3"/>
  <c r="I48" i="3" s="1"/>
  <c r="M48" i="3" s="1"/>
  <c r="H49" i="3"/>
  <c r="I49" i="3" s="1"/>
  <c r="M49" i="3" s="1"/>
  <c r="H50" i="3"/>
  <c r="I50" i="3" s="1"/>
  <c r="M50" i="3" s="1"/>
  <c r="H51" i="3"/>
  <c r="I51" i="3" s="1"/>
  <c r="M51" i="3" s="1"/>
  <c r="H57" i="3"/>
  <c r="I57" i="3" s="1"/>
  <c r="M57" i="3" s="1"/>
  <c r="H58" i="3"/>
  <c r="I58" i="3" s="1"/>
  <c r="M58" i="3" s="1"/>
  <c r="H59" i="3"/>
  <c r="I59" i="3" s="1"/>
  <c r="M59" i="3" s="1"/>
  <c r="H60" i="3"/>
  <c r="I60" i="3" s="1"/>
  <c r="M60" i="3" s="1"/>
  <c r="H62" i="3"/>
  <c r="I62" i="3" s="1"/>
  <c r="M62" i="3" s="1"/>
  <c r="H63" i="3"/>
  <c r="I63" i="3" s="1"/>
  <c r="M63" i="3" s="1"/>
  <c r="H64" i="3"/>
  <c r="I64" i="3" s="1"/>
  <c r="M64" i="3" s="1"/>
  <c r="H65" i="3"/>
  <c r="I65" i="3" s="1"/>
  <c r="M65" i="3" s="1"/>
  <c r="H66" i="3"/>
  <c r="I66" i="3" s="1"/>
  <c r="M66" i="3" s="1"/>
  <c r="H67" i="3"/>
  <c r="I67" i="3" s="1"/>
  <c r="M67" i="3" s="1"/>
  <c r="H68" i="3"/>
  <c r="I68" i="3" s="1"/>
  <c r="M68" i="3" s="1"/>
  <c r="H69" i="3"/>
  <c r="I69" i="3" s="1"/>
  <c r="M69" i="3" s="1"/>
  <c r="H70" i="3"/>
  <c r="I70" i="3" s="1"/>
  <c r="M70" i="3" s="1"/>
  <c r="H71" i="3"/>
  <c r="I71" i="3" s="1"/>
  <c r="M71" i="3" s="1"/>
  <c r="H72" i="3"/>
  <c r="I72" i="3" s="1"/>
  <c r="M72" i="3" s="1"/>
  <c r="H73" i="3"/>
  <c r="I73" i="3" s="1"/>
  <c r="M73" i="3" s="1"/>
  <c r="H74" i="3"/>
  <c r="I74" i="3" s="1"/>
  <c r="M74" i="3" s="1"/>
  <c r="H75" i="3"/>
  <c r="I75" i="3" s="1"/>
  <c r="M75" i="3" s="1"/>
  <c r="H76" i="3"/>
  <c r="I76" i="3" s="1"/>
  <c r="M76" i="3" s="1"/>
  <c r="H77" i="3"/>
  <c r="I77" i="3" s="1"/>
  <c r="M77" i="3" s="1"/>
  <c r="H78" i="3"/>
  <c r="I78" i="3" s="1"/>
  <c r="M78" i="3" s="1"/>
  <c r="H79" i="3"/>
  <c r="I79" i="3" s="1"/>
  <c r="M79" i="3" s="1"/>
  <c r="H80" i="3"/>
  <c r="I80" i="3" s="1"/>
  <c r="M80" i="3" s="1"/>
  <c r="H81" i="3"/>
  <c r="I81" i="3" s="1"/>
  <c r="M81" i="3" s="1"/>
  <c r="H82" i="3"/>
  <c r="I82" i="3" s="1"/>
  <c r="M82" i="3" s="1"/>
  <c r="H83" i="3"/>
  <c r="I83" i="3" s="1"/>
  <c r="M83" i="3" s="1"/>
  <c r="H85" i="3"/>
  <c r="I85" i="3" s="1"/>
  <c r="M85" i="3" s="1"/>
  <c r="H86" i="3"/>
  <c r="I86" i="3" s="1"/>
  <c r="M86" i="3" s="1"/>
  <c r="H87" i="3"/>
  <c r="I87" i="3" s="1"/>
  <c r="M87" i="3" s="1"/>
  <c r="H88" i="3"/>
  <c r="I88" i="3" s="1"/>
  <c r="M88" i="3" s="1"/>
  <c r="H89" i="3"/>
  <c r="I89" i="3" s="1"/>
  <c r="M89" i="3" s="1"/>
  <c r="H90" i="3"/>
  <c r="I90" i="3" s="1"/>
  <c r="M90" i="3" s="1"/>
  <c r="H92" i="3"/>
  <c r="I92" i="3" s="1"/>
  <c r="M92" i="3" s="1"/>
  <c r="H93" i="3"/>
  <c r="I93" i="3" s="1"/>
  <c r="M93" i="3" s="1"/>
  <c r="H94" i="3"/>
  <c r="I94" i="3" s="1"/>
  <c r="M94" i="3" s="1"/>
  <c r="H95" i="3"/>
  <c r="I95" i="3" s="1"/>
  <c r="M95" i="3" s="1"/>
  <c r="H96" i="3"/>
  <c r="I96" i="3" s="1"/>
  <c r="M96" i="3" s="1"/>
  <c r="H97" i="3"/>
  <c r="I97" i="3" s="1"/>
  <c r="M97" i="3" s="1"/>
  <c r="H98" i="3"/>
  <c r="I98" i="3" s="1"/>
  <c r="M98" i="3" s="1"/>
  <c r="H99" i="3"/>
  <c r="I99" i="3" s="1"/>
  <c r="M99" i="3" s="1"/>
  <c r="H102" i="3"/>
  <c r="I102" i="3" s="1"/>
  <c r="H103" i="3"/>
  <c r="I103" i="3" s="1"/>
  <c r="M103" i="3" s="1"/>
  <c r="H104" i="3"/>
  <c r="I104" i="3" s="1"/>
  <c r="M104" i="3" s="1"/>
  <c r="H105" i="3"/>
  <c r="I105" i="3" s="1"/>
  <c r="M105" i="3" s="1"/>
  <c r="H107" i="3"/>
  <c r="I107" i="3" s="1"/>
  <c r="M107" i="3" s="1"/>
  <c r="H108" i="3"/>
  <c r="I108" i="3" s="1"/>
  <c r="M108" i="3" s="1"/>
  <c r="H109" i="3"/>
  <c r="I109" i="3" s="1"/>
  <c r="M109" i="3" s="1"/>
  <c r="H110" i="3"/>
  <c r="I110" i="3" s="1"/>
  <c r="M110" i="3" s="1"/>
  <c r="H111" i="3"/>
  <c r="I111" i="3" s="1"/>
  <c r="M111" i="3" s="1"/>
  <c r="H113" i="3"/>
  <c r="I113" i="3" s="1"/>
  <c r="M113" i="3" s="1"/>
  <c r="H114" i="3"/>
  <c r="I114" i="3" s="1"/>
  <c r="M114" i="3" s="1"/>
  <c r="H115" i="3"/>
  <c r="I115" i="3" s="1"/>
  <c r="M115" i="3" s="1"/>
  <c r="H116" i="3"/>
  <c r="I116" i="3" s="1"/>
  <c r="M116" i="3" s="1"/>
  <c r="H117" i="3"/>
  <c r="I117" i="3" s="1"/>
  <c r="M117" i="3" s="1"/>
  <c r="E112" i="3"/>
  <c r="H112" i="3" s="1"/>
  <c r="I112" i="3" s="1"/>
  <c r="M112" i="3" s="1"/>
  <c r="E106" i="3"/>
  <c r="E100" i="3"/>
  <c r="H100" i="3" s="1"/>
  <c r="I100" i="3" s="1"/>
  <c r="M100" i="3" s="1"/>
  <c r="E91" i="3"/>
  <c r="H91" i="3" s="1"/>
  <c r="I91" i="3" s="1"/>
  <c r="M91" i="3" s="1"/>
  <c r="E84" i="3"/>
  <c r="H84" i="3" s="1"/>
  <c r="I84" i="3" s="1"/>
  <c r="M84" i="3" s="1"/>
  <c r="E61" i="3"/>
  <c r="H61" i="3" s="1"/>
  <c r="I61" i="3" s="1"/>
  <c r="M61" i="3" s="1"/>
  <c r="E56" i="3"/>
  <c r="E45" i="3"/>
  <c r="H45" i="3" s="1"/>
  <c r="I45" i="3" s="1"/>
  <c r="M45" i="3" s="1"/>
  <c r="E41" i="3"/>
  <c r="H41" i="3" s="1"/>
  <c r="I41" i="3" s="1"/>
  <c r="M41" i="3" s="1"/>
  <c r="E37" i="3"/>
  <c r="H37" i="3" s="1"/>
  <c r="I37" i="3" s="1"/>
  <c r="M37" i="3" s="1"/>
  <c r="E31" i="3"/>
  <c r="H31" i="3" s="1"/>
  <c r="I31" i="3" s="1"/>
  <c r="M31" i="3" s="1"/>
  <c r="E26" i="3"/>
  <c r="H26" i="3" s="1"/>
  <c r="I26" i="3" s="1"/>
  <c r="M26" i="3" s="1"/>
  <c r="E22" i="3"/>
  <c r="H22" i="3" s="1"/>
  <c r="I22" i="3" s="1"/>
  <c r="M22" i="3" s="1"/>
  <c r="E17" i="3"/>
  <c r="H17" i="3" s="1"/>
  <c r="I17" i="3" s="1"/>
  <c r="M17" i="3" s="1"/>
  <c r="M102" i="3" l="1"/>
  <c r="I106" i="3"/>
  <c r="H106" i="3"/>
  <c r="M106" i="3" l="1"/>
</calcChain>
</file>

<file path=xl/sharedStrings.xml><?xml version="1.0" encoding="utf-8"?>
<sst xmlns="http://schemas.openxmlformats.org/spreadsheetml/2006/main" count="465" uniqueCount="200">
  <si>
    <t>Pavadinimas</t>
  </si>
  <si>
    <t>BVPŽ kodas</t>
  </si>
  <si>
    <t>Mato vnt.</t>
  </si>
  <si>
    <t>Kaina vnt. be PVM, Eur</t>
  </si>
  <si>
    <t>PVM tarifas</t>
  </si>
  <si>
    <t>Kaina viso be PVM, Eur</t>
  </si>
  <si>
    <t>Kaina viso su PVM, Eur</t>
  </si>
  <si>
    <t>Pirkimo dalies Nr.</t>
  </si>
  <si>
    <t>33181200-4</t>
  </si>
  <si>
    <t>vnt.</t>
  </si>
  <si>
    <t>Orientacinis kiekis</t>
  </si>
  <si>
    <r>
      <t>0,6–0,7 m</t>
    </r>
    <r>
      <rPr>
        <vertAlign val="superscript"/>
        <sz val="13"/>
        <rFont val="Times New Roman"/>
        <family val="1"/>
        <charset val="186"/>
      </rPr>
      <t>2</t>
    </r>
    <r>
      <rPr>
        <sz val="13"/>
        <rFont val="Times New Roman"/>
        <family val="1"/>
        <charset val="186"/>
      </rPr>
      <t xml:space="preserve"> dializatorius su didelio laidumo sintetine membrana</t>
    </r>
  </si>
  <si>
    <t>33181100-3</t>
  </si>
  <si>
    <t>Universalios kraujo magistralės</t>
  </si>
  <si>
    <t>kompl.</t>
  </si>
  <si>
    <t>Universalios kraujo magistralės su hematokrito kontrole</t>
  </si>
  <si>
    <t>Universalios vaikiškos kraujo magistralės su hematokrito kontrole</t>
  </si>
  <si>
    <t>Magistralės ir intarpai ,,vienos adatos”  hemodializei</t>
  </si>
  <si>
    <t>Intarpas ,,vienos adatos” vieno kraujo siurblio hemodializei</t>
  </si>
  <si>
    <t>Magistralės ,,vienos adatos” dviejų kraujo siurblių hemodializei</t>
  </si>
  <si>
    <t>15.2</t>
  </si>
  <si>
    <t>Magistralės hemodiafiltracijai su tiesiogine pakaitinių tirpalų gamyba ir apirogeniniai filtrai Gambro tipo aparatams</t>
  </si>
  <si>
    <t>Magistralės hemodiafiltracijai Gambro tipo aparatams</t>
  </si>
  <si>
    <t>Filtras dializatui Gambro tipo hemodializės aparatams</t>
  </si>
  <si>
    <t>Filtras valytam dializatui Gambro tipo hemodializės aparatams</t>
  </si>
  <si>
    <t>Magistralės hemodiafiltracijai su tiesiogine pakaitinių tirpalų gamyba ir apirogeniniai filtrai Nipro tipo aparatams</t>
  </si>
  <si>
    <t>Magistralės hemodiafiltracijai Nipro tipo aparatams</t>
  </si>
  <si>
    <t>Filtras dializatui Nipro tipo hemodializės aparatams</t>
  </si>
  <si>
    <t>33141000-0</t>
  </si>
  <si>
    <t>Magistralė dializatoriaus, filtro ar sorbento kolonėlės sujungimui</t>
  </si>
  <si>
    <t>Skysčių surinkimo maišai</t>
  </si>
  <si>
    <t>33141610-9</t>
  </si>
  <si>
    <t>3 ltr. skysčių surinkimo maišas</t>
  </si>
  <si>
    <t>5 ltr. skysčių surinkimo maišas</t>
  </si>
  <si>
    <t>Trišakis perjungėjas ,,vienos adatos” hemodializei</t>
  </si>
  <si>
    <t>Kraujo ir kitų magistralių spaustukas</t>
  </si>
  <si>
    <t>Arterioveninių fistulių punkcinės adatos</t>
  </si>
  <si>
    <t>33141320-9</t>
  </si>
  <si>
    <t>pora</t>
  </si>
  <si>
    <t>Bukos arterioveninių fistulių punkcinės adatos ir priemonės kanalui pastovios punkcijos vietoje suformuoti</t>
  </si>
  <si>
    <t>Bukos arterioveninių fistulių punkcinės adatos</t>
  </si>
  <si>
    <t>Priemonės kanalui pastovios punkcijos vietoje suformuoti</t>
  </si>
  <si>
    <t>Arterioveninės fistulės kateteriai su adatomis</t>
  </si>
  <si>
    <t>33141200-2</t>
  </si>
  <si>
    <t>Dvikanalis ilgalaikis implantuojamas centrinių kraujagyslių  kateteris</t>
  </si>
  <si>
    <t>Ilgalaikio naudojimo kamštelis</t>
  </si>
  <si>
    <t>Tirpalai kateterių kanalams užpildyti</t>
  </si>
  <si>
    <t>33692000-7</t>
  </si>
  <si>
    <t>Tirpalas kateterių kanalams užpildyti</t>
  </si>
  <si>
    <t>flak.</t>
  </si>
  <si>
    <t>Tirpalas kateterių kanalų praeinamumui atkurti</t>
  </si>
  <si>
    <t>Dirbtinis vidinės arterioveninės jungties protezas</t>
  </si>
  <si>
    <t>33184100-4</t>
  </si>
  <si>
    <t>Periferinės arterijos ir centrinės venos hibridinė jungtis</t>
  </si>
  <si>
    <t>Rinkinys hemodializei pro centrinės venos kateterį</t>
  </si>
  <si>
    <t>Rinkinys centrinės venos kateterizavimui</t>
  </si>
  <si>
    <t>Rinkinys hemodializės kateterio priežiūrai</t>
  </si>
  <si>
    <t>Rinkinys peritoninės dializės kateterio priežiūrai</t>
  </si>
  <si>
    <t>Rinkinys peritoninės dializės kateterio prailgintojo pakeitimui</t>
  </si>
  <si>
    <t>Rinkinys gydomąjai aferezei</t>
  </si>
  <si>
    <t>Rinkinys ultragarso kontrolei kateterizuojant centrinę veną</t>
  </si>
  <si>
    <t>Spaudžiamasis hemostatinis tvarstis arterioveninei fistulei</t>
  </si>
  <si>
    <t>Užmaunamas tvarstis kateterių priežiūrai</t>
  </si>
  <si>
    <t>33631600-8</t>
  </si>
  <si>
    <t>Purškiamas antiseptinis tirpalas</t>
  </si>
  <si>
    <t>33692800-5</t>
  </si>
  <si>
    <t>ltr.</t>
  </si>
  <si>
    <t>Sausų druskų mišiniai su elektrolitų tirpalu</t>
  </si>
  <si>
    <t>Sausų druskų mišiniai su citratiniu elektrolitų tirpalu</t>
  </si>
  <si>
    <t>50% citrinos rūgšties tirpalas</t>
  </si>
  <si>
    <t xml:space="preserve">Medžiagos hemodializės aparatų dezinfekcijai ir dekalcinacijai </t>
  </si>
  <si>
    <t>Tirpalas Gambro tipo hemodializės aparatams</t>
  </si>
  <si>
    <t>Sausas natrio karbonatas ampulėse</t>
  </si>
  <si>
    <t>Sausa citrinos rūgštis ampulėse</t>
  </si>
  <si>
    <t>Sausas bikarbonatinis druskų mišinys ampulėse</t>
  </si>
  <si>
    <t>Priemonės hemofiltracijos aparatui Diapact CRRT</t>
  </si>
  <si>
    <t>Komplektas hemofiltracijai Diapact CRRT aparatu</t>
  </si>
  <si>
    <t>Magistralės hemofiltracijai aparatui Diapact CRRT</t>
  </si>
  <si>
    <t>Magistralės plazmaferezei aparatui Diapact CRRT</t>
  </si>
  <si>
    <t>Magistralės hemosorbcijai aparatui Diapact CRRT</t>
  </si>
  <si>
    <t>Sistema bilirubino aferezei</t>
  </si>
  <si>
    <t>Komplektas hemodiafiltracijai Prismaflex aparatu</t>
  </si>
  <si>
    <t>Priemonės hemodiafiltracijos aparatui Prismaflex</t>
  </si>
  <si>
    <t>Komplektas vaikams hemodiafiltracijai Prismaflex aparatu</t>
  </si>
  <si>
    <t>Komplektas plazmaferezei Prismaflex aparatu</t>
  </si>
  <si>
    <t>Skysčių surinkimo maišas (9 ltr)</t>
  </si>
  <si>
    <t>Magistralė kalcio druskų infuzijai Prismaflex aparatu</t>
  </si>
  <si>
    <t>Priemonės plazmaferezei Haemonetics MCS+ frakcionatoriumi</t>
  </si>
  <si>
    <t>Priemonės plazmaferezei Haemonetics tipo frakcionatoriais</t>
  </si>
  <si>
    <t>Kraujo paėmimo sistema</t>
  </si>
  <si>
    <t>Adapteris Haemonetics MCS+ frakcionatoriui</t>
  </si>
  <si>
    <t>Priemonės gydomosioms aferezėms Com.Tec frakcionatoriumi</t>
  </si>
  <si>
    <t>Priemonės eritra- ir plazmaferezei Com.Tec frakcionatoriumi</t>
  </si>
  <si>
    <t>Priemonės kombinuotoms aferezėms Com.Tec frakcionatoriumi</t>
  </si>
  <si>
    <t>Priemonės PKKL surinkimui Com.Tec frakcionatoriumi</t>
  </si>
  <si>
    <t>Priemonės leuka/trombocitaferezei Com.Tec frakcionatoriumi</t>
  </si>
  <si>
    <t>33181500-7</t>
  </si>
  <si>
    <t>Hemosorbento kolonėlė endogeninei intoksikacijai gydyti</t>
  </si>
  <si>
    <t>Hemosorbento kolonėlė ūminiams apsinuodijimams gydyti</t>
  </si>
  <si>
    <t>Hemosorbento kolonėlė endogeninei intoksikacijai dėl kepenų pažeidimo gydyti</t>
  </si>
  <si>
    <t>maišas</t>
  </si>
  <si>
    <t>Izotoninis natrio chlorido tirpalas sistemų užpildymui</t>
  </si>
  <si>
    <t>33695000-8</t>
  </si>
  <si>
    <t>Konservantas</t>
  </si>
  <si>
    <t>Peritoninės dializės kateteris</t>
  </si>
  <si>
    <t>Užmaunamas tvarstis kateterių priežiūrai su antibakteriniu pleistru</t>
  </si>
  <si>
    <t>14.2</t>
  </si>
  <si>
    <t>Centrinės venos antibakterinis tvarstis</t>
  </si>
  <si>
    <t>Gelinis chlorheksidino tvarstis</t>
  </si>
  <si>
    <t>Dvikanalis kateteris hemodializei su rinkiniu centrinių kraujagyslių punkcijai​</t>
  </si>
  <si>
    <r>
      <t>1,3–1,4 m</t>
    </r>
    <r>
      <rPr>
        <vertAlign val="superscript"/>
        <sz val="13"/>
        <color theme="1"/>
        <rFont val="Times New Roman"/>
        <family val="1"/>
        <charset val="186"/>
      </rPr>
      <t>2</t>
    </r>
    <r>
      <rPr>
        <sz val="13"/>
        <color theme="1"/>
        <rFont val="Times New Roman"/>
        <family val="1"/>
        <charset val="186"/>
      </rPr>
      <t xml:space="preserve"> dializatorius su mažo laidumo sintetine membrana</t>
    </r>
  </si>
  <si>
    <r>
      <t>1,5–1,6 m</t>
    </r>
    <r>
      <rPr>
        <vertAlign val="superscript"/>
        <sz val="13"/>
        <color theme="1"/>
        <rFont val="Times New Roman"/>
        <family val="1"/>
        <charset val="186"/>
      </rPr>
      <t>2</t>
    </r>
    <r>
      <rPr>
        <sz val="13"/>
        <color theme="1"/>
        <rFont val="Times New Roman"/>
        <family val="1"/>
        <charset val="186"/>
      </rPr>
      <t xml:space="preserve"> dializatorius su mažo laidumo sintetine membrana</t>
    </r>
  </si>
  <si>
    <r>
      <t>1,7–1,8 m</t>
    </r>
    <r>
      <rPr>
        <vertAlign val="superscript"/>
        <sz val="13"/>
        <color theme="1"/>
        <rFont val="Times New Roman"/>
        <family val="1"/>
        <charset val="186"/>
      </rPr>
      <t>2</t>
    </r>
    <r>
      <rPr>
        <sz val="13"/>
        <color theme="1"/>
        <rFont val="Times New Roman"/>
        <family val="1"/>
        <charset val="186"/>
      </rPr>
      <t xml:space="preserve"> dializatorius su mažo laidumo sintetine membrana</t>
    </r>
  </si>
  <si>
    <r>
      <t>2,0–2,2 m</t>
    </r>
    <r>
      <rPr>
        <vertAlign val="superscript"/>
        <sz val="13"/>
        <color theme="1"/>
        <rFont val="Times New Roman"/>
        <family val="1"/>
        <charset val="186"/>
      </rPr>
      <t>2</t>
    </r>
    <r>
      <rPr>
        <sz val="13"/>
        <color theme="1"/>
        <rFont val="Times New Roman"/>
        <family val="1"/>
        <charset val="186"/>
      </rPr>
      <t xml:space="preserve"> dializatorius su mažo laidumo sintetine membrana</t>
    </r>
  </si>
  <si>
    <r>
      <t>0,2–0,3 m</t>
    </r>
    <r>
      <rPr>
        <vertAlign val="superscript"/>
        <sz val="13"/>
        <rFont val="Times New Roman"/>
        <family val="1"/>
        <charset val="186"/>
      </rPr>
      <t>2</t>
    </r>
    <r>
      <rPr>
        <sz val="13"/>
        <rFont val="Times New Roman"/>
        <family val="1"/>
        <charset val="186"/>
      </rPr>
      <t xml:space="preserve"> dializatorius su didelio laidumo sintetine membrana</t>
    </r>
  </si>
  <si>
    <r>
      <t>1,4–2,2 m</t>
    </r>
    <r>
      <rPr>
        <vertAlign val="superscript"/>
        <sz val="13"/>
        <color theme="1"/>
        <rFont val="Times New Roman"/>
        <family val="1"/>
        <charset val="186"/>
      </rPr>
      <t>2</t>
    </r>
    <r>
      <rPr>
        <sz val="13"/>
        <color theme="1"/>
        <rFont val="Times New Roman"/>
        <family val="1"/>
        <charset val="186"/>
      </rPr>
      <t xml:space="preserve"> dializatoriai su didelio laidumo nesintetine membrana</t>
    </r>
  </si>
  <si>
    <r>
      <t xml:space="preserve"> Hemodializei skirti arterioveninių fistulių kateteriai</t>
    </r>
    <r>
      <rPr>
        <b/>
        <i/>
        <sz val="13"/>
        <rFont val="Times New Roman"/>
        <family val="1"/>
        <charset val="186"/>
      </rPr>
      <t xml:space="preserve"> </t>
    </r>
    <r>
      <rPr>
        <b/>
        <sz val="13"/>
        <rFont val="Times New Roman"/>
        <family val="1"/>
        <charset val="186"/>
      </rPr>
      <t>su adatomis</t>
    </r>
  </si>
  <si>
    <r>
      <t>Priemonės gydomosioms aferezėms Haemonetics tipo</t>
    </r>
    <r>
      <rPr>
        <b/>
        <sz val="13"/>
        <color rgb="FF0000FF"/>
        <rFont val="Times New Roman"/>
        <family val="1"/>
        <charset val="186"/>
      </rPr>
      <t xml:space="preserve"> </t>
    </r>
    <r>
      <rPr>
        <b/>
        <sz val="13"/>
        <rFont val="Times New Roman"/>
        <family val="1"/>
        <charset val="186"/>
      </rPr>
      <t>frakcionatoriais</t>
    </r>
  </si>
  <si>
    <t>Gamintojas/ produkto pavadinimas (katalogo kodas)</t>
  </si>
  <si>
    <t>13-os pirkimo dalies kaina</t>
  </si>
  <si>
    <t>14-os pirkimo dalies kaina</t>
  </si>
  <si>
    <t>15-os pirkimo dalies kaina</t>
  </si>
  <si>
    <t>17-os pirkimo dalies kaina</t>
  </si>
  <si>
    <t>13.1</t>
  </si>
  <si>
    <t>13.2</t>
  </si>
  <si>
    <t>14.1</t>
  </si>
  <si>
    <t>14.3</t>
  </si>
  <si>
    <t>15.1</t>
  </si>
  <si>
    <t>17.1</t>
  </si>
  <si>
    <t>17.2</t>
  </si>
  <si>
    <t>22.1</t>
  </si>
  <si>
    <t>22-os pirkimo dalies kaina</t>
  </si>
  <si>
    <t>22.2</t>
  </si>
  <si>
    <r>
      <t xml:space="preserve">Arterioveninių fistulių punkcinės adatos </t>
    </r>
    <r>
      <rPr>
        <sz val="13"/>
        <color rgb="FF0000FF"/>
        <rFont val="Times New Roman"/>
        <family val="1"/>
        <charset val="186"/>
      </rPr>
      <t xml:space="preserve"> </t>
    </r>
  </si>
  <si>
    <t>23.1</t>
  </si>
  <si>
    <t>23.2</t>
  </si>
  <si>
    <t>23-os pirkimo dalies kaina</t>
  </si>
  <si>
    <t>24-os pirkimo dalies kaina</t>
  </si>
  <si>
    <t>24.1</t>
  </si>
  <si>
    <t>24.2</t>
  </si>
  <si>
    <t xml:space="preserve">Arterioveninės fistulės kateteriai su adatomis </t>
  </si>
  <si>
    <r>
      <t>Punkcinė adata</t>
    </r>
    <r>
      <rPr>
        <sz val="13"/>
        <rFont val="Times New Roman"/>
        <family val="1"/>
        <charset val="186"/>
      </rPr>
      <t xml:space="preserve"> centrinės venos kateterizacijai</t>
    </r>
  </si>
  <si>
    <t xml:space="preserve">Vienkanaliai ilgalaikiai implantuojami centrinių kraujagyslių kateteriai </t>
  </si>
  <si>
    <t xml:space="preserve">Dvikanalis ilgalaikis implantuojamas  vaikiškas centrinių kraujagyslių kateteris  </t>
  </si>
  <si>
    <t>34-os pirkimo dalies kaina</t>
  </si>
  <si>
    <t>34.1</t>
  </si>
  <si>
    <t>34.2</t>
  </si>
  <si>
    <t>34.3</t>
  </si>
  <si>
    <t>36-os pirkimo dalies kaina</t>
  </si>
  <si>
    <t>36.1</t>
  </si>
  <si>
    <t>36.2</t>
  </si>
  <si>
    <t>57-os pirkimo dalies kaina</t>
  </si>
  <si>
    <t>57.1</t>
  </si>
  <si>
    <t>57.2</t>
  </si>
  <si>
    <t>57.3</t>
  </si>
  <si>
    <t>58-os pirkimo dalies kaina</t>
  </si>
  <si>
    <t>58.1</t>
  </si>
  <si>
    <t>58.2</t>
  </si>
  <si>
    <t>58.3</t>
  </si>
  <si>
    <t>58.4</t>
  </si>
  <si>
    <t>58.5</t>
  </si>
  <si>
    <t>59-os pirkimo dalies kaina</t>
  </si>
  <si>
    <t>59.1</t>
  </si>
  <si>
    <t>59.2</t>
  </si>
  <si>
    <t>59.3</t>
  </si>
  <si>
    <t>59.4</t>
  </si>
  <si>
    <t>59.5</t>
  </si>
  <si>
    <t>59.6</t>
  </si>
  <si>
    <t>59.7</t>
  </si>
  <si>
    <t>60-os pirkimo dalies kaina</t>
  </si>
  <si>
    <t>60.1</t>
  </si>
  <si>
    <t>60.2</t>
  </si>
  <si>
    <t>60.3</t>
  </si>
  <si>
    <t>60.4</t>
  </si>
  <si>
    <t>61-os pirkimo dalies kaina</t>
  </si>
  <si>
    <t>61.1</t>
  </si>
  <si>
    <t>61.2</t>
  </si>
  <si>
    <t>61.3</t>
  </si>
  <si>
    <t>61.4</t>
  </si>
  <si>
    <r>
      <t>Plazmos filtras</t>
    </r>
    <r>
      <rPr>
        <sz val="13"/>
        <color rgb="FF0000FF"/>
        <rFont val="Times New Roman"/>
        <family val="1"/>
        <charset val="186"/>
      </rPr>
      <t xml:space="preserve"> </t>
    </r>
  </si>
  <si>
    <t>Prekių žiniaraštis</t>
  </si>
  <si>
    <t>Vadybininkas</t>
  </si>
  <si>
    <t>PVM dydis %</t>
  </si>
  <si>
    <t>PVM suma</t>
  </si>
  <si>
    <t>Prekės kodas</t>
  </si>
  <si>
    <t>K2565, Bionic-JMS</t>
  </si>
  <si>
    <t>SNA3, Bionic-JMS</t>
  </si>
  <si>
    <t>M90126, Medica S.p.A.</t>
  </si>
  <si>
    <t>PKDL11Pxxx, Joline GmbH</t>
  </si>
  <si>
    <t>HeRO Graft, Merit Medical</t>
  </si>
  <si>
    <t>BetaFix S0030, Emodial S.r.l.</t>
  </si>
  <si>
    <t>Exit-Pocket AG S2027F/AG, Emodial S.r.l.</t>
  </si>
  <si>
    <t>Exit-PRO AG S0810F/AG, Emodial S.r.l.</t>
  </si>
  <si>
    <t>980/981 Haemonetics + SD10080Q Macopharma</t>
  </si>
  <si>
    <t>620+690+625B Haemonetics + SD10080Q Macopharma</t>
  </si>
  <si>
    <t>MDE6500LU, Macopharma</t>
  </si>
  <si>
    <t>Adapter (48910-00), Haemonetics</t>
  </si>
  <si>
    <t>M03860,  Medica S.p.A.</t>
  </si>
  <si>
    <t>SD10080Q, Macopharma</t>
  </si>
  <si>
    <t>ARAIS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</si>
</sst>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b/>
      <sz val="13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3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3"/>
      <name val="Times New Roman"/>
      <family val="1"/>
      <charset val="186"/>
    </font>
    <font>
      <vertAlign val="superscript"/>
      <sz val="13"/>
      <name val="Times New Roman"/>
      <family val="1"/>
      <charset val="186"/>
    </font>
    <font>
      <sz val="13"/>
      <color indexed="8"/>
      <name val="Times New Roman"/>
      <family val="1"/>
      <charset val="186"/>
    </font>
    <font>
      <sz val="13"/>
      <color rgb="FF0000FF"/>
      <name val="Times New Roman"/>
      <family val="1"/>
      <charset val="186"/>
    </font>
    <font>
      <b/>
      <sz val="13"/>
      <color theme="1"/>
      <name val="Times New Roman"/>
      <family val="1"/>
      <charset val="186"/>
    </font>
    <font>
      <vertAlign val="superscript"/>
      <sz val="13"/>
      <color theme="1"/>
      <name val="Times New Roman"/>
      <family val="1"/>
      <charset val="186"/>
    </font>
    <font>
      <b/>
      <i/>
      <sz val="13"/>
      <name val="Times New Roman"/>
      <family val="1"/>
      <charset val="186"/>
    </font>
    <font>
      <b/>
      <sz val="13"/>
      <color rgb="FF0000FF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b/>
      <sz val="12"/>
      <name val="Times New Roman"/>
      <family val="1"/>
    </font>
    <font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</font>
    <font>
      <i/>
      <sz val="13"/>
      <color theme="1"/>
      <name val="Times New Roman"/>
      <family val="1"/>
      <charset val="186"/>
    </font>
    <font>
      <b/>
      <sz val="12"/>
      <color rgb="FF000000"/>
      <name val="Times New Roman"/>
      <family val="1"/>
    </font>
    <font>
      <b/>
      <sz val="13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3"/>
      <name val="Times New Roman"/>
      <family val="1"/>
    </font>
    <font>
      <sz val="13"/>
      <color theme="1"/>
      <name val="Times New Roman"/>
      <family val="1"/>
    </font>
    <font>
      <b/>
      <sz val="14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0" fontId="6" fillId="0" borderId="0"/>
    <xf numFmtId="164" fontId="10" fillId="0" borderId="0" applyFont="0" applyFill="0" applyBorder="0" applyAlignment="0" applyProtection="0"/>
  </cellStyleXfs>
  <cellXfs count="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" xfId="6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9" fillId="0" borderId="0" xfId="0" applyFont="1"/>
    <xf numFmtId="0" fontId="20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164" fontId="11" fillId="0" borderId="2" xfId="6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4" fontId="11" fillId="0" borderId="1" xfId="6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Border="1"/>
    <xf numFmtId="2" fontId="9" fillId="0" borderId="1" xfId="0" applyNumberFormat="1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23" fillId="2" borderId="1" xfId="0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26" fillId="0" borderId="1" xfId="0" applyNumberFormat="1" applyFont="1" applyBorder="1"/>
    <xf numFmtId="0" fontId="27" fillId="0" borderId="2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2" fontId="29" fillId="0" borderId="0" xfId="0" applyNumberFormat="1" applyFont="1" applyAlignment="1">
      <alignment horizontal="center" vertical="center"/>
    </xf>
  </cellXfs>
  <cellStyles count="7">
    <cellStyle name="Comma" xfId="6" builtinId="3"/>
    <cellStyle name="Comma 2" xfId="4"/>
    <cellStyle name="Comma 3" xfId="2"/>
    <cellStyle name="Įprastas 2" xfId="5"/>
    <cellStyle name="Normal" xfId="0" builtinId="0"/>
    <cellStyle name="Normal 2" xfId="3"/>
    <cellStyle name="Normal 3" xfId="1"/>
  </cellStyles>
  <dxfs count="0"/>
  <tableStyles count="0" defaultTableStyle="TableStyleMedium9" defaultPivotStyle="PivotStyleLight16"/>
  <colors>
    <mruColors>
      <color rgb="FFFF99FF"/>
      <color rgb="FFCCFFFF"/>
      <color rgb="FF99FFCC"/>
      <color rgb="FFFF9999"/>
      <color rgb="FFFFCC99"/>
      <color rgb="FFFFFFCC"/>
      <color rgb="FF0000FF"/>
      <color rgb="FF0070C0"/>
      <color rgb="FFFDE9D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tabSelected="1" view="pageBreakPreview" topLeftCell="A74" zoomScale="90" zoomScaleNormal="80" zoomScaleSheetLayoutView="90" workbookViewId="0">
      <selection activeCell="A117" sqref="A117:XFD117"/>
    </sheetView>
  </sheetViews>
  <sheetFormatPr defaultRowHeight="16.5" x14ac:dyDescent="0.25"/>
  <cols>
    <col min="1" max="1" width="9.7109375" style="44" customWidth="1"/>
    <col min="2" max="2" width="16" style="36" customWidth="1"/>
    <col min="3" max="3" width="39" style="32" customWidth="1"/>
    <col min="4" max="4" width="9.140625" style="32" customWidth="1"/>
    <col min="5" max="5" width="17.7109375" style="66" customWidth="1"/>
    <col min="6" max="6" width="14.5703125" style="66" customWidth="1"/>
    <col min="7" max="7" width="11" style="36" customWidth="1"/>
    <col min="8" max="8" width="15.42578125" style="66" customWidth="1"/>
    <col min="9" max="9" width="15.140625" style="66" customWidth="1"/>
    <col min="10" max="10" width="45.5703125" style="71" customWidth="1"/>
    <col min="11" max="11" width="14.85546875" hidden="1" customWidth="1"/>
    <col min="12" max="12" width="11.85546875" hidden="1" customWidth="1"/>
    <col min="13" max="13" width="12.42578125" hidden="1" customWidth="1"/>
    <col min="14" max="14" width="45.7109375" hidden="1" customWidth="1"/>
  </cols>
  <sheetData>
    <row r="1" spans="1:14" ht="20.25" x14ac:dyDescent="0.3">
      <c r="B1" s="46"/>
      <c r="C1" s="38"/>
      <c r="D1" s="73" t="s">
        <v>180</v>
      </c>
      <c r="E1" s="73"/>
      <c r="F1" s="73"/>
    </row>
    <row r="3" spans="1:14" ht="69.75" customHeight="1" x14ac:dyDescent="0.25">
      <c r="A3" s="40" t="s">
        <v>7</v>
      </c>
      <c r="B3" s="33" t="s">
        <v>1</v>
      </c>
      <c r="C3" s="25" t="s">
        <v>0</v>
      </c>
      <c r="D3" s="25" t="s">
        <v>2</v>
      </c>
      <c r="E3" s="34" t="s">
        <v>10</v>
      </c>
      <c r="F3" s="34" t="s">
        <v>3</v>
      </c>
      <c r="G3" s="34" t="s">
        <v>4</v>
      </c>
      <c r="H3" s="34" t="s">
        <v>5</v>
      </c>
      <c r="I3" s="34" t="s">
        <v>6</v>
      </c>
      <c r="J3" s="70" t="s">
        <v>118</v>
      </c>
      <c r="K3" s="58" t="s">
        <v>181</v>
      </c>
      <c r="L3" s="58" t="s">
        <v>182</v>
      </c>
      <c r="M3" s="58" t="s">
        <v>183</v>
      </c>
      <c r="N3" s="58" t="s">
        <v>184</v>
      </c>
    </row>
    <row r="4" spans="1:14" ht="54.75" hidden="1" customHeight="1" x14ac:dyDescent="0.25">
      <c r="A4" s="1">
        <v>1</v>
      </c>
      <c r="B4" s="47" t="s">
        <v>8</v>
      </c>
      <c r="C4" s="10" t="s">
        <v>110</v>
      </c>
      <c r="D4" s="12" t="s">
        <v>9</v>
      </c>
      <c r="E4" s="60">
        <v>2500</v>
      </c>
      <c r="F4" s="60"/>
      <c r="G4" s="9"/>
      <c r="H4" s="60"/>
      <c r="I4" s="60"/>
      <c r="J4" s="72"/>
      <c r="K4" s="59"/>
      <c r="L4" s="59"/>
      <c r="M4" s="59"/>
      <c r="N4" s="59"/>
    </row>
    <row r="5" spans="1:14" ht="69" hidden="1" customHeight="1" x14ac:dyDescent="0.25">
      <c r="A5" s="1">
        <v>2</v>
      </c>
      <c r="B5" s="6" t="s">
        <v>8</v>
      </c>
      <c r="C5" s="10" t="s">
        <v>111</v>
      </c>
      <c r="D5" s="12" t="s">
        <v>9</v>
      </c>
      <c r="E5" s="60">
        <v>3000</v>
      </c>
      <c r="F5" s="60"/>
      <c r="G5" s="9"/>
      <c r="H5" s="60"/>
      <c r="I5" s="60"/>
      <c r="J5" s="72"/>
      <c r="K5" s="59"/>
      <c r="L5" s="59"/>
      <c r="M5" s="59"/>
      <c r="N5" s="59"/>
    </row>
    <row r="6" spans="1:14" ht="54.75" hidden="1" customHeight="1" x14ac:dyDescent="0.25">
      <c r="A6" s="1">
        <v>3</v>
      </c>
      <c r="B6" s="48" t="s">
        <v>8</v>
      </c>
      <c r="C6" s="10" t="s">
        <v>112</v>
      </c>
      <c r="D6" s="11" t="s">
        <v>9</v>
      </c>
      <c r="E6" s="60">
        <v>7000</v>
      </c>
      <c r="F6" s="60"/>
      <c r="G6" s="9"/>
      <c r="H6" s="60"/>
      <c r="I6" s="60"/>
      <c r="J6" s="72"/>
      <c r="K6" s="59"/>
      <c r="L6" s="59"/>
      <c r="M6" s="59"/>
      <c r="N6" s="59"/>
    </row>
    <row r="7" spans="1:14" ht="53.25" hidden="1" customHeight="1" x14ac:dyDescent="0.25">
      <c r="A7" s="1">
        <v>4</v>
      </c>
      <c r="B7" s="48" t="s">
        <v>8</v>
      </c>
      <c r="C7" s="10" t="s">
        <v>113</v>
      </c>
      <c r="D7" s="11" t="s">
        <v>9</v>
      </c>
      <c r="E7" s="60">
        <v>6000</v>
      </c>
      <c r="F7" s="60"/>
      <c r="G7" s="9"/>
      <c r="H7" s="60"/>
      <c r="I7" s="60"/>
      <c r="J7" s="72"/>
      <c r="K7" s="59"/>
      <c r="L7" s="59"/>
      <c r="M7" s="59"/>
      <c r="N7" s="59"/>
    </row>
    <row r="8" spans="1:14" ht="54.75" hidden="1" customHeight="1" x14ac:dyDescent="0.25">
      <c r="A8" s="1">
        <v>5</v>
      </c>
      <c r="B8" s="48" t="s">
        <v>8</v>
      </c>
      <c r="C8" s="26" t="s">
        <v>114</v>
      </c>
      <c r="D8" s="35" t="s">
        <v>9</v>
      </c>
      <c r="E8" s="60">
        <v>100</v>
      </c>
      <c r="F8" s="60"/>
      <c r="G8" s="9"/>
      <c r="H8" s="60"/>
      <c r="I8" s="60"/>
      <c r="J8" s="72"/>
      <c r="K8" s="59"/>
      <c r="L8" s="59"/>
      <c r="M8" s="59"/>
      <c r="N8" s="59"/>
    </row>
    <row r="9" spans="1:14" ht="64.5" hidden="1" customHeight="1" x14ac:dyDescent="0.25">
      <c r="A9" s="1">
        <v>6</v>
      </c>
      <c r="B9" s="6" t="s">
        <v>8</v>
      </c>
      <c r="C9" s="8" t="s">
        <v>11</v>
      </c>
      <c r="D9" s="6" t="s">
        <v>9</v>
      </c>
      <c r="E9" s="60">
        <v>300</v>
      </c>
      <c r="F9" s="60"/>
      <c r="G9" s="9"/>
      <c r="H9" s="60"/>
      <c r="I9" s="60"/>
      <c r="J9" s="72"/>
      <c r="K9" s="59"/>
      <c r="L9" s="59"/>
      <c r="M9" s="59"/>
      <c r="N9" s="59"/>
    </row>
    <row r="10" spans="1:14" ht="54.75" hidden="1" customHeight="1" x14ac:dyDescent="0.25">
      <c r="A10" s="1">
        <v>9</v>
      </c>
      <c r="B10" s="48" t="s">
        <v>8</v>
      </c>
      <c r="C10" s="10" t="s">
        <v>115</v>
      </c>
      <c r="D10" s="11" t="s">
        <v>9</v>
      </c>
      <c r="E10" s="60">
        <v>700</v>
      </c>
      <c r="F10" s="60"/>
      <c r="G10" s="9"/>
      <c r="H10" s="60">
        <f t="shared" ref="H10:H64" si="0">F10*E10</f>
        <v>0</v>
      </c>
      <c r="I10" s="60">
        <f t="shared" ref="I10:I65" si="1">H10+(H10*G10/100)</f>
        <v>0</v>
      </c>
      <c r="J10" s="72"/>
      <c r="K10" s="59" t="s">
        <v>199</v>
      </c>
      <c r="L10" s="59">
        <f t="shared" ref="L10:L64" si="2">G10</f>
        <v>0</v>
      </c>
      <c r="M10" s="68">
        <f t="shared" ref="M10:M64" si="3">I10-H10</f>
        <v>0</v>
      </c>
      <c r="N10" s="59">
        <f t="shared" ref="N10:N64" si="4">J10</f>
        <v>0</v>
      </c>
    </row>
    <row r="11" spans="1:14" ht="48" customHeight="1" x14ac:dyDescent="0.25">
      <c r="A11" s="1">
        <v>10</v>
      </c>
      <c r="B11" s="48" t="s">
        <v>12</v>
      </c>
      <c r="C11" s="10" t="s">
        <v>13</v>
      </c>
      <c r="D11" s="11" t="s">
        <v>14</v>
      </c>
      <c r="E11" s="60">
        <v>11000</v>
      </c>
      <c r="F11" s="60">
        <v>3.1</v>
      </c>
      <c r="G11" s="9">
        <v>5</v>
      </c>
      <c r="H11" s="60">
        <f t="shared" si="0"/>
        <v>34100</v>
      </c>
      <c r="I11" s="60">
        <f t="shared" si="1"/>
        <v>35805</v>
      </c>
      <c r="J11" s="72" t="s">
        <v>187</v>
      </c>
      <c r="K11" s="59" t="s">
        <v>199</v>
      </c>
      <c r="L11" s="59">
        <f t="shared" si="2"/>
        <v>5</v>
      </c>
      <c r="M11" s="68">
        <f t="shared" si="3"/>
        <v>1705</v>
      </c>
      <c r="N11" s="59" t="str">
        <f t="shared" si="4"/>
        <v>M90126, Medica S.p.A.</v>
      </c>
    </row>
    <row r="12" spans="1:14" ht="54" hidden="1" customHeight="1" x14ac:dyDescent="0.25">
      <c r="A12" s="1">
        <v>11</v>
      </c>
      <c r="B12" s="48" t="s">
        <v>12</v>
      </c>
      <c r="C12" s="10" t="s">
        <v>15</v>
      </c>
      <c r="D12" s="11" t="s">
        <v>14</v>
      </c>
      <c r="E12" s="60">
        <v>4000</v>
      </c>
      <c r="F12" s="60"/>
      <c r="G12" s="9"/>
      <c r="H12" s="60">
        <f t="shared" si="0"/>
        <v>0</v>
      </c>
      <c r="I12" s="60">
        <f t="shared" si="1"/>
        <v>0</v>
      </c>
      <c r="J12" s="72"/>
      <c r="K12" s="59" t="s">
        <v>199</v>
      </c>
      <c r="L12" s="59">
        <f t="shared" si="2"/>
        <v>0</v>
      </c>
      <c r="M12" s="68">
        <f t="shared" si="3"/>
        <v>0</v>
      </c>
      <c r="N12" s="59">
        <f t="shared" si="4"/>
        <v>0</v>
      </c>
    </row>
    <row r="13" spans="1:14" ht="60.75" hidden="1" customHeight="1" x14ac:dyDescent="0.25">
      <c r="A13" s="1">
        <v>12</v>
      </c>
      <c r="B13" s="48" t="s">
        <v>12</v>
      </c>
      <c r="C13" s="10" t="s">
        <v>16</v>
      </c>
      <c r="D13" s="11" t="s">
        <v>14</v>
      </c>
      <c r="E13" s="60">
        <v>1000</v>
      </c>
      <c r="F13" s="60"/>
      <c r="G13" s="9"/>
      <c r="H13" s="60">
        <f t="shared" si="0"/>
        <v>0</v>
      </c>
      <c r="I13" s="60">
        <f t="shared" si="1"/>
        <v>0</v>
      </c>
      <c r="J13" s="72"/>
      <c r="K13" s="59" t="s">
        <v>199</v>
      </c>
      <c r="L13" s="59">
        <f t="shared" si="2"/>
        <v>0</v>
      </c>
      <c r="M13" s="68">
        <f t="shared" si="3"/>
        <v>0</v>
      </c>
      <c r="N13" s="59">
        <f t="shared" si="4"/>
        <v>0</v>
      </c>
    </row>
    <row r="14" spans="1:14" ht="63" hidden="1" customHeight="1" x14ac:dyDescent="0.25">
      <c r="A14" s="39">
        <v>13</v>
      </c>
      <c r="B14" s="49"/>
      <c r="C14" s="27" t="s">
        <v>17</v>
      </c>
      <c r="D14" s="11"/>
      <c r="E14" s="60"/>
      <c r="F14" s="60"/>
      <c r="G14" s="9"/>
      <c r="H14" s="60">
        <f t="shared" si="0"/>
        <v>0</v>
      </c>
      <c r="I14" s="60">
        <f t="shared" si="1"/>
        <v>0</v>
      </c>
      <c r="J14" s="72"/>
      <c r="K14" s="59" t="s">
        <v>199</v>
      </c>
      <c r="L14" s="59">
        <f t="shared" si="2"/>
        <v>0</v>
      </c>
      <c r="M14" s="68">
        <f t="shared" si="3"/>
        <v>0</v>
      </c>
      <c r="N14" s="59">
        <f t="shared" si="4"/>
        <v>0</v>
      </c>
    </row>
    <row r="15" spans="1:14" ht="59.25" hidden="1" customHeight="1" x14ac:dyDescent="0.25">
      <c r="A15" s="24" t="s">
        <v>123</v>
      </c>
      <c r="B15" s="48" t="s">
        <v>12</v>
      </c>
      <c r="C15" s="10" t="s">
        <v>18</v>
      </c>
      <c r="D15" s="11" t="s">
        <v>9</v>
      </c>
      <c r="E15" s="60">
        <v>50</v>
      </c>
      <c r="F15" s="60"/>
      <c r="G15" s="9"/>
      <c r="H15" s="60">
        <f t="shared" si="0"/>
        <v>0</v>
      </c>
      <c r="I15" s="60">
        <f t="shared" si="1"/>
        <v>0</v>
      </c>
      <c r="J15" s="72"/>
      <c r="K15" s="59" t="s">
        <v>199</v>
      </c>
      <c r="L15" s="59">
        <f t="shared" si="2"/>
        <v>0</v>
      </c>
      <c r="M15" s="68">
        <f t="shared" si="3"/>
        <v>0</v>
      </c>
      <c r="N15" s="59">
        <f t="shared" si="4"/>
        <v>0</v>
      </c>
    </row>
    <row r="16" spans="1:14" ht="43.5" hidden="1" customHeight="1" x14ac:dyDescent="0.25">
      <c r="A16" s="5" t="s">
        <v>124</v>
      </c>
      <c r="B16" s="48" t="s">
        <v>12</v>
      </c>
      <c r="C16" s="10" t="s">
        <v>19</v>
      </c>
      <c r="D16" s="11" t="s">
        <v>14</v>
      </c>
      <c r="E16" s="60">
        <v>400</v>
      </c>
      <c r="F16" s="60"/>
      <c r="G16" s="9"/>
      <c r="H16" s="60">
        <f t="shared" si="0"/>
        <v>0</v>
      </c>
      <c r="I16" s="60">
        <f t="shared" si="1"/>
        <v>0</v>
      </c>
      <c r="J16" s="72"/>
      <c r="K16" s="59" t="s">
        <v>199</v>
      </c>
      <c r="L16" s="59">
        <f t="shared" si="2"/>
        <v>0</v>
      </c>
      <c r="M16" s="68">
        <f t="shared" si="3"/>
        <v>0</v>
      </c>
      <c r="N16" s="59">
        <f t="shared" si="4"/>
        <v>0</v>
      </c>
    </row>
    <row r="17" spans="1:14" ht="43.5" hidden="1" customHeight="1" x14ac:dyDescent="0.25">
      <c r="A17" s="41" t="s">
        <v>119</v>
      </c>
      <c r="B17" s="7"/>
      <c r="C17" s="10"/>
      <c r="D17" s="11"/>
      <c r="E17" s="61">
        <f>SUM(E15:E16)</f>
        <v>450</v>
      </c>
      <c r="F17" s="60"/>
      <c r="G17" s="9"/>
      <c r="H17" s="60">
        <f t="shared" si="0"/>
        <v>0</v>
      </c>
      <c r="I17" s="60">
        <f t="shared" si="1"/>
        <v>0</v>
      </c>
      <c r="J17" s="72"/>
      <c r="K17" s="59" t="s">
        <v>199</v>
      </c>
      <c r="L17" s="59">
        <f t="shared" si="2"/>
        <v>0</v>
      </c>
      <c r="M17" s="68">
        <f t="shared" si="3"/>
        <v>0</v>
      </c>
      <c r="N17" s="59">
        <f t="shared" si="4"/>
        <v>0</v>
      </c>
    </row>
    <row r="18" spans="1:14" ht="85.5" hidden="1" customHeight="1" x14ac:dyDescent="0.25">
      <c r="A18" s="4">
        <v>14</v>
      </c>
      <c r="B18" s="50"/>
      <c r="C18" s="27" t="s">
        <v>21</v>
      </c>
      <c r="D18" s="11"/>
      <c r="E18" s="60"/>
      <c r="F18" s="60"/>
      <c r="G18" s="9"/>
      <c r="H18" s="60">
        <f t="shared" si="0"/>
        <v>0</v>
      </c>
      <c r="I18" s="60">
        <f t="shared" si="1"/>
        <v>0</v>
      </c>
      <c r="J18" s="72"/>
      <c r="K18" s="59" t="s">
        <v>199</v>
      </c>
      <c r="L18" s="59">
        <f t="shared" si="2"/>
        <v>0</v>
      </c>
      <c r="M18" s="68">
        <f t="shared" si="3"/>
        <v>0</v>
      </c>
      <c r="N18" s="59">
        <f t="shared" si="4"/>
        <v>0</v>
      </c>
    </row>
    <row r="19" spans="1:14" ht="46.5" hidden="1" customHeight="1" x14ac:dyDescent="0.25">
      <c r="A19" s="1" t="s">
        <v>125</v>
      </c>
      <c r="B19" s="48" t="s">
        <v>12</v>
      </c>
      <c r="C19" s="10" t="s">
        <v>22</v>
      </c>
      <c r="D19" s="11" t="s">
        <v>14</v>
      </c>
      <c r="E19" s="60">
        <v>1500</v>
      </c>
      <c r="F19" s="60"/>
      <c r="G19" s="9"/>
      <c r="H19" s="60">
        <f t="shared" si="0"/>
        <v>0</v>
      </c>
      <c r="I19" s="60">
        <f t="shared" si="1"/>
        <v>0</v>
      </c>
      <c r="J19" s="72"/>
      <c r="K19" s="59" t="s">
        <v>199</v>
      </c>
      <c r="L19" s="59">
        <f t="shared" si="2"/>
        <v>0</v>
      </c>
      <c r="M19" s="68">
        <f t="shared" si="3"/>
        <v>0</v>
      </c>
      <c r="N19" s="59">
        <f t="shared" si="4"/>
        <v>0</v>
      </c>
    </row>
    <row r="20" spans="1:14" ht="66.75" hidden="1" customHeight="1" x14ac:dyDescent="0.25">
      <c r="A20" s="1" t="s">
        <v>106</v>
      </c>
      <c r="B20" s="51" t="s">
        <v>8</v>
      </c>
      <c r="C20" s="10" t="s">
        <v>23</v>
      </c>
      <c r="D20" s="11" t="s">
        <v>9</v>
      </c>
      <c r="E20" s="60">
        <v>300</v>
      </c>
      <c r="F20" s="60"/>
      <c r="G20" s="9"/>
      <c r="H20" s="60">
        <f t="shared" si="0"/>
        <v>0</v>
      </c>
      <c r="I20" s="60">
        <f t="shared" si="1"/>
        <v>0</v>
      </c>
      <c r="J20" s="72"/>
      <c r="K20" s="59" t="s">
        <v>199</v>
      </c>
      <c r="L20" s="59">
        <f t="shared" si="2"/>
        <v>0</v>
      </c>
      <c r="M20" s="68">
        <f t="shared" si="3"/>
        <v>0</v>
      </c>
      <c r="N20" s="59">
        <f t="shared" si="4"/>
        <v>0</v>
      </c>
    </row>
    <row r="21" spans="1:14" ht="51" hidden="1" customHeight="1" x14ac:dyDescent="0.25">
      <c r="A21" s="1" t="s">
        <v>126</v>
      </c>
      <c r="B21" s="51" t="s">
        <v>8</v>
      </c>
      <c r="C21" s="10" t="s">
        <v>24</v>
      </c>
      <c r="D21" s="11" t="s">
        <v>9</v>
      </c>
      <c r="E21" s="60">
        <v>1500</v>
      </c>
      <c r="F21" s="60"/>
      <c r="G21" s="9"/>
      <c r="H21" s="60">
        <f t="shared" si="0"/>
        <v>0</v>
      </c>
      <c r="I21" s="60">
        <f t="shared" si="1"/>
        <v>0</v>
      </c>
      <c r="J21" s="72"/>
      <c r="K21" s="59" t="s">
        <v>199</v>
      </c>
      <c r="L21" s="59">
        <f t="shared" si="2"/>
        <v>0</v>
      </c>
      <c r="M21" s="68">
        <f t="shared" si="3"/>
        <v>0</v>
      </c>
      <c r="N21" s="59">
        <f t="shared" si="4"/>
        <v>0</v>
      </c>
    </row>
    <row r="22" spans="1:14" ht="51" hidden="1" customHeight="1" x14ac:dyDescent="0.25">
      <c r="A22" s="41" t="s">
        <v>120</v>
      </c>
      <c r="B22" s="51"/>
      <c r="C22" s="10"/>
      <c r="D22" s="11"/>
      <c r="E22" s="62">
        <f>SUM(E19:E21)</f>
        <v>3300</v>
      </c>
      <c r="F22" s="60"/>
      <c r="G22" s="9"/>
      <c r="H22" s="60">
        <f t="shared" si="0"/>
        <v>0</v>
      </c>
      <c r="I22" s="60">
        <f t="shared" si="1"/>
        <v>0</v>
      </c>
      <c r="J22" s="72"/>
      <c r="K22" s="59" t="s">
        <v>199</v>
      </c>
      <c r="L22" s="59">
        <f t="shared" si="2"/>
        <v>0</v>
      </c>
      <c r="M22" s="68">
        <f t="shared" si="3"/>
        <v>0</v>
      </c>
      <c r="N22" s="59">
        <f t="shared" si="4"/>
        <v>0</v>
      </c>
    </row>
    <row r="23" spans="1:14" ht="78.75" hidden="1" customHeight="1" x14ac:dyDescent="0.25">
      <c r="A23" s="4">
        <v>15</v>
      </c>
      <c r="B23" s="52"/>
      <c r="C23" s="27" t="s">
        <v>25</v>
      </c>
      <c r="D23" s="12"/>
      <c r="E23" s="60"/>
      <c r="F23" s="60"/>
      <c r="G23" s="9"/>
      <c r="H23" s="60">
        <f t="shared" si="0"/>
        <v>0</v>
      </c>
      <c r="I23" s="60">
        <f t="shared" si="1"/>
        <v>0</v>
      </c>
      <c r="J23" s="72"/>
      <c r="K23" s="59" t="s">
        <v>199</v>
      </c>
      <c r="L23" s="59">
        <f t="shared" si="2"/>
        <v>0</v>
      </c>
      <c r="M23" s="68">
        <f t="shared" si="3"/>
        <v>0</v>
      </c>
      <c r="N23" s="59">
        <f t="shared" si="4"/>
        <v>0</v>
      </c>
    </row>
    <row r="24" spans="1:14" ht="45" hidden="1" customHeight="1" x14ac:dyDescent="0.25">
      <c r="A24" s="1" t="s">
        <v>127</v>
      </c>
      <c r="B24" s="6" t="s">
        <v>12</v>
      </c>
      <c r="C24" s="10" t="s">
        <v>26</v>
      </c>
      <c r="D24" s="12" t="s">
        <v>14</v>
      </c>
      <c r="E24" s="60">
        <v>5000</v>
      </c>
      <c r="F24" s="60"/>
      <c r="G24" s="9"/>
      <c r="H24" s="60">
        <f t="shared" si="0"/>
        <v>0</v>
      </c>
      <c r="I24" s="60">
        <f t="shared" si="1"/>
        <v>0</v>
      </c>
      <c r="J24" s="72"/>
      <c r="K24" s="59" t="s">
        <v>199</v>
      </c>
      <c r="L24" s="59">
        <f t="shared" si="2"/>
        <v>0</v>
      </c>
      <c r="M24" s="68">
        <f t="shared" si="3"/>
        <v>0</v>
      </c>
      <c r="N24" s="59">
        <f t="shared" si="4"/>
        <v>0</v>
      </c>
    </row>
    <row r="25" spans="1:14" ht="67.5" hidden="1" customHeight="1" x14ac:dyDescent="0.25">
      <c r="A25" s="13" t="s">
        <v>20</v>
      </c>
      <c r="B25" s="53" t="s">
        <v>8</v>
      </c>
      <c r="C25" s="10" t="s">
        <v>27</v>
      </c>
      <c r="D25" s="12" t="s">
        <v>9</v>
      </c>
      <c r="E25" s="60">
        <v>400</v>
      </c>
      <c r="F25" s="60"/>
      <c r="G25" s="9"/>
      <c r="H25" s="60">
        <f t="shared" si="0"/>
        <v>0</v>
      </c>
      <c r="I25" s="60">
        <f t="shared" si="1"/>
        <v>0</v>
      </c>
      <c r="J25" s="72"/>
      <c r="K25" s="59" t="s">
        <v>199</v>
      </c>
      <c r="L25" s="59">
        <f t="shared" si="2"/>
        <v>0</v>
      </c>
      <c r="M25" s="68">
        <f t="shared" si="3"/>
        <v>0</v>
      </c>
      <c r="N25" s="59">
        <f t="shared" si="4"/>
        <v>0</v>
      </c>
    </row>
    <row r="26" spans="1:14" ht="67.5" hidden="1" customHeight="1" x14ac:dyDescent="0.25">
      <c r="A26" s="41" t="s">
        <v>121</v>
      </c>
      <c r="B26" s="51"/>
      <c r="C26" s="10"/>
      <c r="D26" s="11"/>
      <c r="E26" s="61">
        <f>SUM(E24:E25)</f>
        <v>5400</v>
      </c>
      <c r="F26" s="60"/>
      <c r="G26" s="9"/>
      <c r="H26" s="60">
        <f t="shared" si="0"/>
        <v>0</v>
      </c>
      <c r="I26" s="60">
        <f t="shared" si="1"/>
        <v>0</v>
      </c>
      <c r="J26" s="72"/>
      <c r="K26" s="59" t="s">
        <v>199</v>
      </c>
      <c r="L26" s="59">
        <f t="shared" si="2"/>
        <v>0</v>
      </c>
      <c r="M26" s="68">
        <f t="shared" si="3"/>
        <v>0</v>
      </c>
      <c r="N26" s="59">
        <f t="shared" si="4"/>
        <v>0</v>
      </c>
    </row>
    <row r="27" spans="1:14" ht="53.25" hidden="1" customHeight="1" x14ac:dyDescent="0.25">
      <c r="A27" s="1">
        <v>16</v>
      </c>
      <c r="B27" s="48" t="s">
        <v>12</v>
      </c>
      <c r="C27" s="10" t="s">
        <v>29</v>
      </c>
      <c r="D27" s="11" t="s">
        <v>9</v>
      </c>
      <c r="E27" s="60">
        <v>50</v>
      </c>
      <c r="F27" s="60"/>
      <c r="G27" s="9"/>
      <c r="H27" s="60">
        <f t="shared" si="0"/>
        <v>0</v>
      </c>
      <c r="I27" s="60">
        <f t="shared" si="1"/>
        <v>0</v>
      </c>
      <c r="J27" s="72"/>
      <c r="K27" s="59" t="s">
        <v>199</v>
      </c>
      <c r="L27" s="59">
        <f t="shared" si="2"/>
        <v>0</v>
      </c>
      <c r="M27" s="68">
        <f t="shared" si="3"/>
        <v>0</v>
      </c>
      <c r="N27" s="59">
        <f t="shared" si="4"/>
        <v>0</v>
      </c>
    </row>
    <row r="28" spans="1:14" ht="34.5" hidden="1" customHeight="1" x14ac:dyDescent="0.25">
      <c r="A28" s="39">
        <v>17</v>
      </c>
      <c r="B28" s="48"/>
      <c r="C28" s="27" t="s">
        <v>30</v>
      </c>
      <c r="D28" s="35"/>
      <c r="E28" s="60"/>
      <c r="F28" s="60"/>
      <c r="G28" s="9"/>
      <c r="H28" s="60">
        <f t="shared" si="0"/>
        <v>0</v>
      </c>
      <c r="I28" s="60">
        <f t="shared" si="1"/>
        <v>0</v>
      </c>
      <c r="J28" s="72"/>
      <c r="K28" s="59" t="s">
        <v>199</v>
      </c>
      <c r="L28" s="59">
        <f t="shared" si="2"/>
        <v>0</v>
      </c>
      <c r="M28" s="68">
        <f t="shared" si="3"/>
        <v>0</v>
      </c>
      <c r="N28" s="59">
        <f t="shared" si="4"/>
        <v>0</v>
      </c>
    </row>
    <row r="29" spans="1:14" ht="46.5" hidden="1" customHeight="1" x14ac:dyDescent="0.25">
      <c r="A29" s="1" t="s">
        <v>128</v>
      </c>
      <c r="B29" s="48" t="s">
        <v>31</v>
      </c>
      <c r="C29" s="8" t="s">
        <v>32</v>
      </c>
      <c r="D29" s="35" t="s">
        <v>9</v>
      </c>
      <c r="E29" s="60">
        <v>600</v>
      </c>
      <c r="F29" s="60"/>
      <c r="G29" s="9"/>
      <c r="H29" s="60">
        <f t="shared" si="0"/>
        <v>0</v>
      </c>
      <c r="I29" s="60">
        <f t="shared" si="1"/>
        <v>0</v>
      </c>
      <c r="J29" s="72"/>
      <c r="K29" s="59" t="s">
        <v>199</v>
      </c>
      <c r="L29" s="59">
        <f t="shared" si="2"/>
        <v>0</v>
      </c>
      <c r="M29" s="68">
        <f t="shared" si="3"/>
        <v>0</v>
      </c>
      <c r="N29" s="59">
        <f t="shared" si="4"/>
        <v>0</v>
      </c>
    </row>
    <row r="30" spans="1:14" ht="51" hidden="1" customHeight="1" x14ac:dyDescent="0.25">
      <c r="A30" s="1" t="s">
        <v>129</v>
      </c>
      <c r="B30" s="54" t="s">
        <v>31</v>
      </c>
      <c r="C30" s="8" t="s">
        <v>33</v>
      </c>
      <c r="D30" s="35" t="s">
        <v>9</v>
      </c>
      <c r="E30" s="60">
        <v>500</v>
      </c>
      <c r="F30" s="60"/>
      <c r="G30" s="9"/>
      <c r="H30" s="60">
        <f t="shared" si="0"/>
        <v>0</v>
      </c>
      <c r="I30" s="60">
        <f t="shared" si="1"/>
        <v>0</v>
      </c>
      <c r="J30" s="72"/>
      <c r="K30" s="59" t="s">
        <v>199</v>
      </c>
      <c r="L30" s="59">
        <f t="shared" si="2"/>
        <v>0</v>
      </c>
      <c r="M30" s="68">
        <f t="shared" si="3"/>
        <v>0</v>
      </c>
      <c r="N30" s="59">
        <f t="shared" si="4"/>
        <v>0</v>
      </c>
    </row>
    <row r="31" spans="1:14" ht="49.5" hidden="1" customHeight="1" x14ac:dyDescent="0.25">
      <c r="A31" s="41" t="s">
        <v>122</v>
      </c>
      <c r="B31" s="54"/>
      <c r="C31" s="8"/>
      <c r="D31" s="35"/>
      <c r="E31" s="61">
        <f>SUM(E29:E30)</f>
        <v>1100</v>
      </c>
      <c r="F31" s="60"/>
      <c r="G31" s="9"/>
      <c r="H31" s="60">
        <f t="shared" si="0"/>
        <v>0</v>
      </c>
      <c r="I31" s="60">
        <f t="shared" si="1"/>
        <v>0</v>
      </c>
      <c r="J31" s="72"/>
      <c r="K31" s="59" t="s">
        <v>199</v>
      </c>
      <c r="L31" s="59">
        <f t="shared" si="2"/>
        <v>0</v>
      </c>
      <c r="M31" s="68">
        <f t="shared" si="3"/>
        <v>0</v>
      </c>
      <c r="N31" s="59">
        <f t="shared" si="4"/>
        <v>0</v>
      </c>
    </row>
    <row r="32" spans="1:14" ht="55.5" customHeight="1" x14ac:dyDescent="0.25">
      <c r="A32" s="1">
        <v>19</v>
      </c>
      <c r="B32" s="48" t="s">
        <v>12</v>
      </c>
      <c r="C32" s="10" t="s">
        <v>34</v>
      </c>
      <c r="D32" s="14" t="s">
        <v>9</v>
      </c>
      <c r="E32" s="60">
        <v>400</v>
      </c>
      <c r="F32" s="60">
        <v>1.36</v>
      </c>
      <c r="G32" s="9">
        <v>5</v>
      </c>
      <c r="H32" s="60">
        <f t="shared" si="0"/>
        <v>544</v>
      </c>
      <c r="I32" s="60">
        <f t="shared" si="1"/>
        <v>571.20000000000005</v>
      </c>
      <c r="J32" s="72" t="s">
        <v>186</v>
      </c>
      <c r="K32" s="59" t="s">
        <v>199</v>
      </c>
      <c r="L32" s="59">
        <f t="shared" si="2"/>
        <v>5</v>
      </c>
      <c r="M32" s="68">
        <f t="shared" si="3"/>
        <v>27.200000000000045</v>
      </c>
      <c r="N32" s="59" t="str">
        <f t="shared" si="4"/>
        <v>SNA3, Bionic-JMS</v>
      </c>
    </row>
    <row r="33" spans="1:14" ht="53.25" customHeight="1" x14ac:dyDescent="0.25">
      <c r="A33" s="1">
        <v>20</v>
      </c>
      <c r="B33" s="48" t="s">
        <v>12</v>
      </c>
      <c r="C33" s="10" t="s">
        <v>35</v>
      </c>
      <c r="D33" s="11" t="s">
        <v>9</v>
      </c>
      <c r="E33" s="60">
        <v>400</v>
      </c>
      <c r="F33" s="60">
        <v>0.86</v>
      </c>
      <c r="G33" s="9">
        <v>21</v>
      </c>
      <c r="H33" s="60">
        <f t="shared" si="0"/>
        <v>344</v>
      </c>
      <c r="I33" s="60">
        <f t="shared" si="1"/>
        <v>416.24</v>
      </c>
      <c r="J33" s="72" t="s">
        <v>185</v>
      </c>
      <c r="K33" s="59" t="s">
        <v>199</v>
      </c>
      <c r="L33" s="59">
        <f t="shared" si="2"/>
        <v>21</v>
      </c>
      <c r="M33" s="68">
        <f t="shared" si="3"/>
        <v>72.240000000000009</v>
      </c>
      <c r="N33" s="59" t="str">
        <f t="shared" si="4"/>
        <v>K2565, Bionic-JMS</v>
      </c>
    </row>
    <row r="34" spans="1:14" ht="51" hidden="1" customHeight="1" x14ac:dyDescent="0.25">
      <c r="A34" s="2">
        <v>22</v>
      </c>
      <c r="B34" s="25"/>
      <c r="C34" s="28" t="s">
        <v>36</v>
      </c>
      <c r="D34" s="12"/>
      <c r="E34" s="60"/>
      <c r="F34" s="60"/>
      <c r="G34" s="9"/>
      <c r="H34" s="60">
        <f t="shared" si="0"/>
        <v>0</v>
      </c>
      <c r="I34" s="60">
        <f t="shared" si="1"/>
        <v>0</v>
      </c>
      <c r="J34" s="72"/>
      <c r="K34" s="59" t="s">
        <v>199</v>
      </c>
      <c r="L34" s="59">
        <f t="shared" si="2"/>
        <v>0</v>
      </c>
      <c r="M34" s="68">
        <f t="shared" si="3"/>
        <v>0</v>
      </c>
      <c r="N34" s="59">
        <f t="shared" si="4"/>
        <v>0</v>
      </c>
    </row>
    <row r="35" spans="1:14" ht="47.25" hidden="1" customHeight="1" x14ac:dyDescent="0.25">
      <c r="A35" s="1" t="s">
        <v>130</v>
      </c>
      <c r="B35" s="6" t="s">
        <v>37</v>
      </c>
      <c r="C35" s="10" t="s">
        <v>36</v>
      </c>
      <c r="D35" s="12" t="s">
        <v>38</v>
      </c>
      <c r="E35" s="60">
        <v>10000</v>
      </c>
      <c r="F35" s="60"/>
      <c r="G35" s="9"/>
      <c r="H35" s="60">
        <f t="shared" si="0"/>
        <v>0</v>
      </c>
      <c r="I35" s="60">
        <f t="shared" si="1"/>
        <v>0</v>
      </c>
      <c r="J35" s="72"/>
      <c r="K35" s="59" t="s">
        <v>199</v>
      </c>
      <c r="L35" s="59">
        <f t="shared" si="2"/>
        <v>0</v>
      </c>
      <c r="M35" s="68">
        <f t="shared" si="3"/>
        <v>0</v>
      </c>
      <c r="N35" s="59">
        <f t="shared" si="4"/>
        <v>0</v>
      </c>
    </row>
    <row r="36" spans="1:14" ht="64.5" hidden="1" customHeight="1" x14ac:dyDescent="0.25">
      <c r="A36" s="1" t="s">
        <v>132</v>
      </c>
      <c r="B36" s="6" t="s">
        <v>37</v>
      </c>
      <c r="C36" s="29" t="s">
        <v>133</v>
      </c>
      <c r="D36" s="12" t="s">
        <v>38</v>
      </c>
      <c r="E36" s="60">
        <v>1000</v>
      </c>
      <c r="F36" s="60"/>
      <c r="G36" s="9"/>
      <c r="H36" s="60">
        <f t="shared" si="0"/>
        <v>0</v>
      </c>
      <c r="I36" s="60">
        <f t="shared" si="1"/>
        <v>0</v>
      </c>
      <c r="J36" s="72"/>
      <c r="K36" s="59" t="s">
        <v>199</v>
      </c>
      <c r="L36" s="59">
        <f t="shared" si="2"/>
        <v>0</v>
      </c>
      <c r="M36" s="68">
        <f t="shared" si="3"/>
        <v>0</v>
      </c>
      <c r="N36" s="59">
        <f t="shared" si="4"/>
        <v>0</v>
      </c>
    </row>
    <row r="37" spans="1:14" ht="64.5" hidden="1" customHeight="1" x14ac:dyDescent="0.25">
      <c r="A37" s="41" t="s">
        <v>131</v>
      </c>
      <c r="B37" s="6"/>
      <c r="C37" s="29"/>
      <c r="D37" s="12"/>
      <c r="E37" s="61">
        <f>SUM(E35:E36)</f>
        <v>11000</v>
      </c>
      <c r="F37" s="60"/>
      <c r="G37" s="9"/>
      <c r="H37" s="60">
        <f t="shared" si="0"/>
        <v>0</v>
      </c>
      <c r="I37" s="60">
        <f t="shared" si="1"/>
        <v>0</v>
      </c>
      <c r="J37" s="72"/>
      <c r="K37" s="59" t="s">
        <v>199</v>
      </c>
      <c r="L37" s="59">
        <f t="shared" si="2"/>
        <v>0</v>
      </c>
      <c r="M37" s="68">
        <f t="shared" si="3"/>
        <v>0</v>
      </c>
      <c r="N37" s="59">
        <f t="shared" si="4"/>
        <v>0</v>
      </c>
    </row>
    <row r="38" spans="1:14" ht="60.75" hidden="1" customHeight="1" x14ac:dyDescent="0.25">
      <c r="A38" s="2">
        <v>23</v>
      </c>
      <c r="B38" s="33"/>
      <c r="C38" s="27" t="s">
        <v>39</v>
      </c>
      <c r="D38" s="12"/>
      <c r="E38" s="60"/>
      <c r="F38" s="60"/>
      <c r="G38" s="9"/>
      <c r="H38" s="60">
        <f t="shared" si="0"/>
        <v>0</v>
      </c>
      <c r="I38" s="60">
        <f t="shared" si="1"/>
        <v>0</v>
      </c>
      <c r="J38" s="72"/>
      <c r="K38" s="59" t="s">
        <v>199</v>
      </c>
      <c r="L38" s="59">
        <f t="shared" si="2"/>
        <v>0</v>
      </c>
      <c r="M38" s="68">
        <f t="shared" si="3"/>
        <v>0</v>
      </c>
      <c r="N38" s="59">
        <f t="shared" si="4"/>
        <v>0</v>
      </c>
    </row>
    <row r="39" spans="1:14" ht="47.25" hidden="1" customHeight="1" x14ac:dyDescent="0.25">
      <c r="A39" s="1" t="s">
        <v>134</v>
      </c>
      <c r="B39" s="6" t="s">
        <v>37</v>
      </c>
      <c r="C39" s="10" t="s">
        <v>40</v>
      </c>
      <c r="D39" s="12" t="s">
        <v>38</v>
      </c>
      <c r="E39" s="60">
        <v>1000</v>
      </c>
      <c r="F39" s="60"/>
      <c r="G39" s="9"/>
      <c r="H39" s="60">
        <f t="shared" si="0"/>
        <v>0</v>
      </c>
      <c r="I39" s="60">
        <f t="shared" si="1"/>
        <v>0</v>
      </c>
      <c r="J39" s="72"/>
      <c r="K39" s="59" t="s">
        <v>199</v>
      </c>
      <c r="L39" s="59">
        <f t="shared" si="2"/>
        <v>0</v>
      </c>
      <c r="M39" s="68">
        <f t="shared" si="3"/>
        <v>0</v>
      </c>
      <c r="N39" s="59">
        <f t="shared" si="4"/>
        <v>0</v>
      </c>
    </row>
    <row r="40" spans="1:14" ht="57.75" hidden="1" customHeight="1" x14ac:dyDescent="0.25">
      <c r="A40" s="1" t="s">
        <v>135</v>
      </c>
      <c r="B40" s="6" t="s">
        <v>28</v>
      </c>
      <c r="C40" s="10" t="s">
        <v>41</v>
      </c>
      <c r="D40" s="12" t="s">
        <v>38</v>
      </c>
      <c r="E40" s="60">
        <v>20</v>
      </c>
      <c r="F40" s="60"/>
      <c r="G40" s="9"/>
      <c r="H40" s="60">
        <f t="shared" si="0"/>
        <v>0</v>
      </c>
      <c r="I40" s="60">
        <f t="shared" si="1"/>
        <v>0</v>
      </c>
      <c r="J40" s="72"/>
      <c r="K40" s="59" t="s">
        <v>199</v>
      </c>
      <c r="L40" s="59">
        <f t="shared" si="2"/>
        <v>0</v>
      </c>
      <c r="M40" s="68">
        <f t="shared" si="3"/>
        <v>0</v>
      </c>
      <c r="N40" s="59">
        <f t="shared" si="4"/>
        <v>0</v>
      </c>
    </row>
    <row r="41" spans="1:14" ht="57.75" hidden="1" customHeight="1" x14ac:dyDescent="0.25">
      <c r="A41" s="41" t="s">
        <v>136</v>
      </c>
      <c r="B41" s="6"/>
      <c r="C41" s="10"/>
      <c r="D41" s="12"/>
      <c r="E41" s="61">
        <f>SUM(E39:E40)</f>
        <v>1020</v>
      </c>
      <c r="F41" s="60"/>
      <c r="G41" s="9"/>
      <c r="H41" s="60">
        <f t="shared" si="0"/>
        <v>0</v>
      </c>
      <c r="I41" s="60">
        <f t="shared" si="1"/>
        <v>0</v>
      </c>
      <c r="J41" s="72"/>
      <c r="K41" s="59" t="s">
        <v>199</v>
      </c>
      <c r="L41" s="59">
        <f t="shared" si="2"/>
        <v>0</v>
      </c>
      <c r="M41" s="68">
        <f t="shared" si="3"/>
        <v>0</v>
      </c>
      <c r="N41" s="59">
        <f t="shared" si="4"/>
        <v>0</v>
      </c>
    </row>
    <row r="42" spans="1:14" ht="52.5" hidden="1" customHeight="1" x14ac:dyDescent="0.25">
      <c r="A42" s="3">
        <v>24</v>
      </c>
      <c r="B42" s="25"/>
      <c r="C42" s="27" t="s">
        <v>116</v>
      </c>
      <c r="D42" s="12"/>
      <c r="E42" s="60"/>
      <c r="F42" s="60"/>
      <c r="G42" s="9"/>
      <c r="H42" s="60">
        <f t="shared" si="0"/>
        <v>0</v>
      </c>
      <c r="I42" s="60">
        <f t="shared" si="1"/>
        <v>0</v>
      </c>
      <c r="J42" s="72"/>
      <c r="K42" s="59" t="s">
        <v>199</v>
      </c>
      <c r="L42" s="59">
        <f t="shared" si="2"/>
        <v>0</v>
      </c>
      <c r="M42" s="68">
        <f t="shared" si="3"/>
        <v>0</v>
      </c>
      <c r="N42" s="59">
        <f t="shared" si="4"/>
        <v>0</v>
      </c>
    </row>
    <row r="43" spans="1:14" ht="59.25" hidden="1" customHeight="1" x14ac:dyDescent="0.25">
      <c r="A43" s="1" t="s">
        <v>138</v>
      </c>
      <c r="B43" s="6" t="s">
        <v>28</v>
      </c>
      <c r="C43" s="10" t="s">
        <v>42</v>
      </c>
      <c r="D43" s="12" t="s">
        <v>9</v>
      </c>
      <c r="E43" s="60">
        <v>16000</v>
      </c>
      <c r="F43" s="60"/>
      <c r="G43" s="9"/>
      <c r="H43" s="60">
        <f t="shared" si="0"/>
        <v>0</v>
      </c>
      <c r="I43" s="60">
        <f t="shared" si="1"/>
        <v>0</v>
      </c>
      <c r="J43" s="72"/>
      <c r="K43" s="59" t="s">
        <v>199</v>
      </c>
      <c r="L43" s="59">
        <f t="shared" si="2"/>
        <v>0</v>
      </c>
      <c r="M43" s="68">
        <f t="shared" si="3"/>
        <v>0</v>
      </c>
      <c r="N43" s="59">
        <f t="shared" si="4"/>
        <v>0</v>
      </c>
    </row>
    <row r="44" spans="1:14" ht="66.75" hidden="1" customHeight="1" x14ac:dyDescent="0.25">
      <c r="A44" s="1" t="s">
        <v>139</v>
      </c>
      <c r="B44" s="6" t="s">
        <v>28</v>
      </c>
      <c r="C44" s="10" t="s">
        <v>140</v>
      </c>
      <c r="D44" s="12" t="s">
        <v>9</v>
      </c>
      <c r="E44" s="60">
        <v>8500</v>
      </c>
      <c r="F44" s="60"/>
      <c r="G44" s="9"/>
      <c r="H44" s="60">
        <f t="shared" si="0"/>
        <v>0</v>
      </c>
      <c r="I44" s="60">
        <f t="shared" si="1"/>
        <v>0</v>
      </c>
      <c r="J44" s="72"/>
      <c r="K44" s="59" t="s">
        <v>199</v>
      </c>
      <c r="L44" s="59">
        <f t="shared" si="2"/>
        <v>0</v>
      </c>
      <c r="M44" s="68">
        <f t="shared" si="3"/>
        <v>0</v>
      </c>
      <c r="N44" s="59">
        <f t="shared" si="4"/>
        <v>0</v>
      </c>
    </row>
    <row r="45" spans="1:14" ht="66.75" hidden="1" customHeight="1" x14ac:dyDescent="0.25">
      <c r="A45" s="41" t="s">
        <v>137</v>
      </c>
      <c r="B45" s="6"/>
      <c r="C45" s="29"/>
      <c r="D45" s="45"/>
      <c r="E45" s="61">
        <f>SUM(E43:E44)</f>
        <v>24500</v>
      </c>
      <c r="F45" s="60"/>
      <c r="G45" s="9"/>
      <c r="H45" s="60">
        <f t="shared" si="0"/>
        <v>0</v>
      </c>
      <c r="I45" s="60">
        <f t="shared" si="1"/>
        <v>0</v>
      </c>
      <c r="J45" s="72"/>
      <c r="K45" s="59" t="s">
        <v>199</v>
      </c>
      <c r="L45" s="59">
        <f t="shared" si="2"/>
        <v>0</v>
      </c>
      <c r="M45" s="68">
        <f t="shared" si="3"/>
        <v>0</v>
      </c>
      <c r="N45" s="59">
        <f t="shared" si="4"/>
        <v>0</v>
      </c>
    </row>
    <row r="46" spans="1:14" ht="50.25" customHeight="1" x14ac:dyDescent="0.25">
      <c r="A46" s="1">
        <v>25</v>
      </c>
      <c r="B46" s="9" t="s">
        <v>12</v>
      </c>
      <c r="C46" s="43" t="s">
        <v>109</v>
      </c>
      <c r="D46" s="15" t="s">
        <v>14</v>
      </c>
      <c r="E46" s="60">
        <v>30</v>
      </c>
      <c r="F46" s="60">
        <v>45.37</v>
      </c>
      <c r="G46" s="9">
        <v>5</v>
      </c>
      <c r="H46" s="60">
        <f t="shared" si="0"/>
        <v>1361.1</v>
      </c>
      <c r="I46" s="60">
        <f t="shared" si="1"/>
        <v>1429.155</v>
      </c>
      <c r="J46" s="72" t="s">
        <v>188</v>
      </c>
      <c r="K46" s="59" t="s">
        <v>199</v>
      </c>
      <c r="L46" s="59">
        <f t="shared" si="2"/>
        <v>5</v>
      </c>
      <c r="M46" s="68">
        <f t="shared" si="3"/>
        <v>68.055000000000064</v>
      </c>
      <c r="N46" s="59" t="str">
        <f t="shared" si="4"/>
        <v>PKDL11Pxxx, Joline GmbH</v>
      </c>
    </row>
    <row r="47" spans="1:14" ht="63" hidden="1" customHeight="1" x14ac:dyDescent="0.25">
      <c r="A47" s="42">
        <v>26</v>
      </c>
      <c r="B47" s="6" t="s">
        <v>37</v>
      </c>
      <c r="C47" s="18" t="s">
        <v>141</v>
      </c>
      <c r="D47" s="15" t="s">
        <v>9</v>
      </c>
      <c r="E47" s="60">
        <v>50</v>
      </c>
      <c r="F47" s="60"/>
      <c r="G47" s="9"/>
      <c r="H47" s="60">
        <f t="shared" si="0"/>
        <v>0</v>
      </c>
      <c r="I47" s="60">
        <f t="shared" si="1"/>
        <v>0</v>
      </c>
      <c r="J47" s="72"/>
      <c r="K47" s="59" t="s">
        <v>199</v>
      </c>
      <c r="L47" s="59">
        <f t="shared" si="2"/>
        <v>0</v>
      </c>
      <c r="M47" s="68">
        <f t="shared" si="3"/>
        <v>0</v>
      </c>
      <c r="N47" s="59">
        <f t="shared" si="4"/>
        <v>0</v>
      </c>
    </row>
    <row r="48" spans="1:14" ht="68.25" hidden="1" customHeight="1" x14ac:dyDescent="0.25">
      <c r="A48" s="1">
        <v>30</v>
      </c>
      <c r="B48" s="9" t="s">
        <v>12</v>
      </c>
      <c r="C48" s="29" t="s">
        <v>44</v>
      </c>
      <c r="D48" s="12" t="s">
        <v>14</v>
      </c>
      <c r="E48" s="60">
        <v>70</v>
      </c>
      <c r="F48" s="60"/>
      <c r="G48" s="9"/>
      <c r="H48" s="60">
        <f t="shared" si="0"/>
        <v>0</v>
      </c>
      <c r="I48" s="60">
        <f t="shared" si="1"/>
        <v>0</v>
      </c>
      <c r="J48" s="72"/>
      <c r="K48" s="59" t="s">
        <v>199</v>
      </c>
      <c r="L48" s="59">
        <f t="shared" si="2"/>
        <v>0</v>
      </c>
      <c r="M48" s="68">
        <f t="shared" si="3"/>
        <v>0</v>
      </c>
      <c r="N48" s="59">
        <f t="shared" si="4"/>
        <v>0</v>
      </c>
    </row>
    <row r="49" spans="1:14" ht="66.75" hidden="1" customHeight="1" x14ac:dyDescent="0.25">
      <c r="A49" s="1">
        <v>31</v>
      </c>
      <c r="B49" s="9" t="s">
        <v>12</v>
      </c>
      <c r="C49" s="29" t="s">
        <v>142</v>
      </c>
      <c r="D49" s="12" t="s">
        <v>14</v>
      </c>
      <c r="E49" s="60">
        <v>20</v>
      </c>
      <c r="F49" s="60"/>
      <c r="G49" s="9"/>
      <c r="H49" s="60">
        <f t="shared" si="0"/>
        <v>0</v>
      </c>
      <c r="I49" s="60">
        <f t="shared" si="1"/>
        <v>0</v>
      </c>
      <c r="J49" s="72"/>
      <c r="K49" s="59" t="s">
        <v>199</v>
      </c>
      <c r="L49" s="59">
        <f t="shared" si="2"/>
        <v>0</v>
      </c>
      <c r="M49" s="68">
        <f t="shared" si="3"/>
        <v>0</v>
      </c>
      <c r="N49" s="59">
        <f t="shared" si="4"/>
        <v>0</v>
      </c>
    </row>
    <row r="50" spans="1:14" ht="61.5" hidden="1" customHeight="1" x14ac:dyDescent="0.25">
      <c r="A50" s="1">
        <v>32</v>
      </c>
      <c r="B50" s="9" t="s">
        <v>12</v>
      </c>
      <c r="C50" s="29" t="s">
        <v>143</v>
      </c>
      <c r="D50" s="12" t="s">
        <v>14</v>
      </c>
      <c r="E50" s="60">
        <v>10</v>
      </c>
      <c r="F50" s="60"/>
      <c r="G50" s="9"/>
      <c r="H50" s="60">
        <f t="shared" si="0"/>
        <v>0</v>
      </c>
      <c r="I50" s="60">
        <f t="shared" si="1"/>
        <v>0</v>
      </c>
      <c r="J50" s="72"/>
      <c r="K50" s="59" t="s">
        <v>199</v>
      </c>
      <c r="L50" s="59">
        <f t="shared" si="2"/>
        <v>0</v>
      </c>
      <c r="M50" s="68">
        <f t="shared" si="3"/>
        <v>0</v>
      </c>
      <c r="N50" s="59">
        <f t="shared" si="4"/>
        <v>0</v>
      </c>
    </row>
    <row r="51" spans="1:14" ht="66.75" hidden="1" customHeight="1" x14ac:dyDescent="0.25">
      <c r="A51" s="1">
        <v>33</v>
      </c>
      <c r="B51" s="6" t="s">
        <v>28</v>
      </c>
      <c r="C51" s="29" t="s">
        <v>45</v>
      </c>
      <c r="D51" s="12" t="s">
        <v>9</v>
      </c>
      <c r="E51" s="60">
        <v>50</v>
      </c>
      <c r="F51" s="60"/>
      <c r="G51" s="9"/>
      <c r="H51" s="60">
        <f t="shared" si="0"/>
        <v>0</v>
      </c>
      <c r="I51" s="60">
        <f t="shared" si="1"/>
        <v>0</v>
      </c>
      <c r="J51" s="72"/>
      <c r="K51" s="59" t="s">
        <v>199</v>
      </c>
      <c r="L51" s="59">
        <f t="shared" si="2"/>
        <v>0</v>
      </c>
      <c r="M51" s="68">
        <f t="shared" si="3"/>
        <v>0</v>
      </c>
      <c r="N51" s="59">
        <f t="shared" si="4"/>
        <v>0</v>
      </c>
    </row>
    <row r="52" spans="1:14" ht="54.75" hidden="1" customHeight="1" x14ac:dyDescent="0.25">
      <c r="A52" s="39">
        <v>34</v>
      </c>
      <c r="B52" s="25"/>
      <c r="C52" s="27" t="s">
        <v>46</v>
      </c>
      <c r="D52" s="12"/>
      <c r="E52" s="60"/>
      <c r="F52" s="60"/>
      <c r="G52" s="9"/>
      <c r="H52" s="60"/>
      <c r="I52" s="60"/>
      <c r="J52" s="72"/>
      <c r="K52" s="59"/>
      <c r="L52" s="59"/>
      <c r="M52" s="68"/>
      <c r="N52" s="59"/>
    </row>
    <row r="53" spans="1:14" ht="45" hidden="1" customHeight="1" x14ac:dyDescent="0.25">
      <c r="A53" s="1" t="s">
        <v>145</v>
      </c>
      <c r="B53" s="6" t="s">
        <v>47</v>
      </c>
      <c r="C53" s="10" t="s">
        <v>48</v>
      </c>
      <c r="D53" s="12" t="s">
        <v>49</v>
      </c>
      <c r="E53" s="60">
        <v>1000</v>
      </c>
      <c r="F53" s="60"/>
      <c r="G53" s="9"/>
      <c r="H53" s="60"/>
      <c r="I53" s="60"/>
      <c r="J53" s="72"/>
      <c r="K53" s="59"/>
      <c r="L53" s="59"/>
      <c r="M53" s="68"/>
      <c r="N53" s="59"/>
    </row>
    <row r="54" spans="1:14" ht="45.75" hidden="1" customHeight="1" x14ac:dyDescent="0.25">
      <c r="A54" s="1" t="s">
        <v>146</v>
      </c>
      <c r="B54" s="6" t="s">
        <v>47</v>
      </c>
      <c r="C54" s="10" t="s">
        <v>48</v>
      </c>
      <c r="D54" s="12" t="s">
        <v>49</v>
      </c>
      <c r="E54" s="60">
        <v>200</v>
      </c>
      <c r="F54" s="60"/>
      <c r="G54" s="9"/>
      <c r="H54" s="60"/>
      <c r="I54" s="60"/>
      <c r="J54" s="72"/>
      <c r="K54" s="59"/>
      <c r="L54" s="59"/>
      <c r="M54" s="68"/>
      <c r="N54" s="59"/>
    </row>
    <row r="55" spans="1:14" ht="41.25" hidden="1" customHeight="1" x14ac:dyDescent="0.25">
      <c r="A55" s="1" t="s">
        <v>147</v>
      </c>
      <c r="B55" s="6" t="s">
        <v>47</v>
      </c>
      <c r="C55" s="10" t="s">
        <v>48</v>
      </c>
      <c r="D55" s="12" t="s">
        <v>49</v>
      </c>
      <c r="E55" s="60">
        <v>200</v>
      </c>
      <c r="F55" s="60"/>
      <c r="G55" s="9"/>
      <c r="H55" s="60"/>
      <c r="I55" s="60"/>
      <c r="J55" s="72"/>
      <c r="K55" s="59"/>
      <c r="L55" s="59"/>
      <c r="M55" s="68"/>
      <c r="N55" s="59"/>
    </row>
    <row r="56" spans="1:14" ht="64.5" hidden="1" customHeight="1" x14ac:dyDescent="0.25">
      <c r="A56" s="41" t="s">
        <v>144</v>
      </c>
      <c r="B56" s="6"/>
      <c r="C56" s="10"/>
      <c r="D56" s="12"/>
      <c r="E56" s="61">
        <f>SUM(E53:E55)</f>
        <v>1400</v>
      </c>
      <c r="F56" s="60"/>
      <c r="G56" s="9"/>
      <c r="H56" s="60"/>
      <c r="I56" s="60"/>
      <c r="J56" s="72"/>
      <c r="K56" s="59"/>
      <c r="L56" s="59"/>
      <c r="M56" s="68"/>
      <c r="N56" s="59"/>
    </row>
    <row r="57" spans="1:14" ht="48.75" hidden="1" customHeight="1" x14ac:dyDescent="0.25">
      <c r="A57" s="1">
        <v>35</v>
      </c>
      <c r="B57" s="6" t="s">
        <v>47</v>
      </c>
      <c r="C57" s="8" t="s">
        <v>50</v>
      </c>
      <c r="D57" s="6" t="s">
        <v>49</v>
      </c>
      <c r="E57" s="60">
        <v>200</v>
      </c>
      <c r="F57" s="60"/>
      <c r="G57" s="9"/>
      <c r="H57" s="60">
        <f t="shared" si="0"/>
        <v>0</v>
      </c>
      <c r="I57" s="60">
        <f t="shared" si="1"/>
        <v>0</v>
      </c>
      <c r="J57" s="72"/>
      <c r="K57" s="59" t="s">
        <v>199</v>
      </c>
      <c r="L57" s="59">
        <f t="shared" si="2"/>
        <v>0</v>
      </c>
      <c r="M57" s="68">
        <f t="shared" si="3"/>
        <v>0</v>
      </c>
      <c r="N57" s="59">
        <f t="shared" si="4"/>
        <v>0</v>
      </c>
    </row>
    <row r="58" spans="1:14" ht="56.25" hidden="1" customHeight="1" x14ac:dyDescent="0.25">
      <c r="A58" s="3">
        <v>36</v>
      </c>
      <c r="B58" s="49"/>
      <c r="C58" s="28" t="s">
        <v>51</v>
      </c>
      <c r="D58" s="11"/>
      <c r="E58" s="60"/>
      <c r="F58" s="60"/>
      <c r="G58" s="9"/>
      <c r="H58" s="60">
        <f t="shared" si="0"/>
        <v>0</v>
      </c>
      <c r="I58" s="60">
        <f t="shared" si="1"/>
        <v>0</v>
      </c>
      <c r="J58" s="72"/>
      <c r="K58" s="59" t="s">
        <v>199</v>
      </c>
      <c r="L58" s="59">
        <f t="shared" si="2"/>
        <v>0</v>
      </c>
      <c r="M58" s="68">
        <f t="shared" si="3"/>
        <v>0</v>
      </c>
      <c r="N58" s="59">
        <f t="shared" si="4"/>
        <v>0</v>
      </c>
    </row>
    <row r="59" spans="1:14" ht="79.5" hidden="1" customHeight="1" x14ac:dyDescent="0.25">
      <c r="A59" s="1" t="s">
        <v>149</v>
      </c>
      <c r="B59" s="48" t="s">
        <v>52</v>
      </c>
      <c r="C59" s="10" t="s">
        <v>51</v>
      </c>
      <c r="D59" s="11" t="s">
        <v>9</v>
      </c>
      <c r="E59" s="60">
        <v>5</v>
      </c>
      <c r="F59" s="60"/>
      <c r="G59" s="9"/>
      <c r="H59" s="60">
        <f t="shared" si="0"/>
        <v>0</v>
      </c>
      <c r="I59" s="60">
        <f t="shared" si="1"/>
        <v>0</v>
      </c>
      <c r="J59" s="72"/>
      <c r="K59" s="59" t="s">
        <v>199</v>
      </c>
      <c r="L59" s="59">
        <f t="shared" si="2"/>
        <v>0</v>
      </c>
      <c r="M59" s="68">
        <f t="shared" si="3"/>
        <v>0</v>
      </c>
      <c r="N59" s="59">
        <f t="shared" si="4"/>
        <v>0</v>
      </c>
    </row>
    <row r="60" spans="1:14" ht="72" hidden="1" customHeight="1" x14ac:dyDescent="0.25">
      <c r="A60" s="1" t="s">
        <v>150</v>
      </c>
      <c r="B60" s="48" t="s">
        <v>52</v>
      </c>
      <c r="C60" s="10" t="s">
        <v>51</v>
      </c>
      <c r="D60" s="11" t="s">
        <v>9</v>
      </c>
      <c r="E60" s="60">
        <v>2</v>
      </c>
      <c r="F60" s="60"/>
      <c r="G60" s="9"/>
      <c r="H60" s="60">
        <f t="shared" si="0"/>
        <v>0</v>
      </c>
      <c r="I60" s="60">
        <f t="shared" si="1"/>
        <v>0</v>
      </c>
      <c r="J60" s="72"/>
      <c r="K60" s="59" t="s">
        <v>199</v>
      </c>
      <c r="L60" s="59">
        <f t="shared" si="2"/>
        <v>0</v>
      </c>
      <c r="M60" s="68">
        <f t="shared" si="3"/>
        <v>0</v>
      </c>
      <c r="N60" s="59">
        <f t="shared" si="4"/>
        <v>0</v>
      </c>
    </row>
    <row r="61" spans="1:14" ht="72" hidden="1" customHeight="1" x14ac:dyDescent="0.25">
      <c r="A61" s="41" t="s">
        <v>148</v>
      </c>
      <c r="B61" s="48"/>
      <c r="C61" s="10"/>
      <c r="D61" s="11"/>
      <c r="E61" s="61">
        <f>SUM(E59:E60)</f>
        <v>7</v>
      </c>
      <c r="F61" s="60"/>
      <c r="G61" s="9"/>
      <c r="H61" s="60">
        <f t="shared" si="0"/>
        <v>0</v>
      </c>
      <c r="I61" s="60">
        <f t="shared" si="1"/>
        <v>0</v>
      </c>
      <c r="J61" s="72"/>
      <c r="K61" s="59" t="s">
        <v>199</v>
      </c>
      <c r="L61" s="59">
        <f t="shared" si="2"/>
        <v>0</v>
      </c>
      <c r="M61" s="68">
        <f t="shared" si="3"/>
        <v>0</v>
      </c>
      <c r="N61" s="59">
        <f t="shared" si="4"/>
        <v>0</v>
      </c>
    </row>
    <row r="62" spans="1:14" ht="55.5" customHeight="1" x14ac:dyDescent="0.25">
      <c r="A62" s="1">
        <v>37</v>
      </c>
      <c r="B62" s="48" t="s">
        <v>52</v>
      </c>
      <c r="C62" s="10" t="s">
        <v>53</v>
      </c>
      <c r="D62" s="12" t="s">
        <v>9</v>
      </c>
      <c r="E62" s="60">
        <v>3</v>
      </c>
      <c r="F62" s="60">
        <v>4000</v>
      </c>
      <c r="G62" s="9">
        <v>5</v>
      </c>
      <c r="H62" s="60">
        <f t="shared" si="0"/>
        <v>12000</v>
      </c>
      <c r="I62" s="60">
        <f t="shared" si="1"/>
        <v>12600</v>
      </c>
      <c r="J62" s="72" t="s">
        <v>189</v>
      </c>
      <c r="K62" s="59" t="s">
        <v>199</v>
      </c>
      <c r="L62" s="59">
        <f t="shared" si="2"/>
        <v>5</v>
      </c>
      <c r="M62" s="68">
        <f t="shared" si="3"/>
        <v>600</v>
      </c>
      <c r="N62" s="59" t="str">
        <f t="shared" si="4"/>
        <v>HeRO Graft, Merit Medical</v>
      </c>
    </row>
    <row r="63" spans="1:14" ht="51.75" hidden="1" customHeight="1" x14ac:dyDescent="0.25">
      <c r="A63" s="1">
        <v>38</v>
      </c>
      <c r="B63" s="6" t="s">
        <v>28</v>
      </c>
      <c r="C63" s="30" t="s">
        <v>55</v>
      </c>
      <c r="D63" s="9" t="s">
        <v>14</v>
      </c>
      <c r="E63" s="60">
        <v>500</v>
      </c>
      <c r="F63" s="60"/>
      <c r="G63" s="9"/>
      <c r="H63" s="60">
        <f t="shared" si="0"/>
        <v>0</v>
      </c>
      <c r="I63" s="60">
        <f t="shared" si="1"/>
        <v>0</v>
      </c>
      <c r="J63" s="72"/>
      <c r="K63" s="59" t="s">
        <v>199</v>
      </c>
      <c r="L63" s="59">
        <f t="shared" si="2"/>
        <v>0</v>
      </c>
      <c r="M63" s="68">
        <f t="shared" si="3"/>
        <v>0</v>
      </c>
      <c r="N63" s="59">
        <f t="shared" si="4"/>
        <v>0</v>
      </c>
    </row>
    <row r="64" spans="1:14" ht="63.75" hidden="1" customHeight="1" x14ac:dyDescent="0.25">
      <c r="A64" s="1">
        <v>39</v>
      </c>
      <c r="B64" s="48" t="s">
        <v>28</v>
      </c>
      <c r="C64" s="10" t="s">
        <v>54</v>
      </c>
      <c r="D64" s="11" t="s">
        <v>14</v>
      </c>
      <c r="E64" s="60">
        <v>16000</v>
      </c>
      <c r="F64" s="60"/>
      <c r="G64" s="9"/>
      <c r="H64" s="60">
        <f t="shared" si="0"/>
        <v>0</v>
      </c>
      <c r="I64" s="60">
        <f t="shared" si="1"/>
        <v>0</v>
      </c>
      <c r="J64" s="72"/>
      <c r="K64" s="59" t="s">
        <v>199</v>
      </c>
      <c r="L64" s="59">
        <f t="shared" si="2"/>
        <v>0</v>
      </c>
      <c r="M64" s="68">
        <f t="shared" si="3"/>
        <v>0</v>
      </c>
      <c r="N64" s="59">
        <f t="shared" si="4"/>
        <v>0</v>
      </c>
    </row>
    <row r="65" spans="1:14" ht="50.25" hidden="1" customHeight="1" x14ac:dyDescent="0.25">
      <c r="A65" s="1">
        <v>40</v>
      </c>
      <c r="B65" s="6" t="s">
        <v>28</v>
      </c>
      <c r="C65" s="30" t="s">
        <v>56</v>
      </c>
      <c r="D65" s="9" t="s">
        <v>14</v>
      </c>
      <c r="E65" s="60">
        <v>500</v>
      </c>
      <c r="F65" s="60"/>
      <c r="G65" s="9"/>
      <c r="H65" s="60">
        <f t="shared" ref="H65:H117" si="5">F65*E65</f>
        <v>0</v>
      </c>
      <c r="I65" s="60">
        <f t="shared" si="1"/>
        <v>0</v>
      </c>
      <c r="J65" s="72"/>
      <c r="K65" s="59" t="s">
        <v>199</v>
      </c>
      <c r="L65" s="59">
        <f t="shared" ref="L65:L119" si="6">G65</f>
        <v>0</v>
      </c>
      <c r="M65" s="68">
        <f t="shared" ref="M65:M117" si="7">I65-H65</f>
        <v>0</v>
      </c>
      <c r="N65" s="59">
        <f t="shared" ref="N65:N117" si="8">J65</f>
        <v>0</v>
      </c>
    </row>
    <row r="66" spans="1:14" ht="66.75" hidden="1" customHeight="1" x14ac:dyDescent="0.25">
      <c r="A66" s="1">
        <v>41</v>
      </c>
      <c r="B66" s="6" t="s">
        <v>28</v>
      </c>
      <c r="C66" s="10" t="s">
        <v>57</v>
      </c>
      <c r="D66" s="9" t="s">
        <v>14</v>
      </c>
      <c r="E66" s="60">
        <v>300</v>
      </c>
      <c r="F66" s="60"/>
      <c r="G66" s="9"/>
      <c r="H66" s="60">
        <f t="shared" si="5"/>
        <v>0</v>
      </c>
      <c r="I66" s="60">
        <f t="shared" ref="I66:I117" si="9">H66+(H66*G66/100)</f>
        <v>0</v>
      </c>
      <c r="J66" s="72"/>
      <c r="K66" s="59" t="s">
        <v>199</v>
      </c>
      <c r="L66" s="59">
        <f t="shared" si="6"/>
        <v>0</v>
      </c>
      <c r="M66" s="68">
        <f t="shared" si="7"/>
        <v>0</v>
      </c>
      <c r="N66" s="59">
        <f t="shared" si="8"/>
        <v>0</v>
      </c>
    </row>
    <row r="67" spans="1:14" ht="63" hidden="1" customHeight="1" x14ac:dyDescent="0.25">
      <c r="A67" s="1">
        <v>42</v>
      </c>
      <c r="B67" s="6" t="s">
        <v>28</v>
      </c>
      <c r="C67" s="10" t="s">
        <v>58</v>
      </c>
      <c r="D67" s="9" t="s">
        <v>14</v>
      </c>
      <c r="E67" s="60">
        <v>300</v>
      </c>
      <c r="F67" s="60"/>
      <c r="G67" s="9"/>
      <c r="H67" s="60">
        <f t="shared" si="5"/>
        <v>0</v>
      </c>
      <c r="I67" s="60">
        <f t="shared" si="9"/>
        <v>0</v>
      </c>
      <c r="J67" s="72"/>
      <c r="K67" s="59" t="s">
        <v>199</v>
      </c>
      <c r="L67" s="59">
        <f t="shared" si="6"/>
        <v>0</v>
      </c>
      <c r="M67" s="68">
        <f t="shared" si="7"/>
        <v>0</v>
      </c>
      <c r="N67" s="59">
        <f t="shared" si="8"/>
        <v>0</v>
      </c>
    </row>
    <row r="68" spans="1:14" ht="59.25" hidden="1" customHeight="1" x14ac:dyDescent="0.25">
      <c r="A68" s="1">
        <v>43</v>
      </c>
      <c r="B68" s="6" t="s">
        <v>28</v>
      </c>
      <c r="C68" s="30" t="s">
        <v>59</v>
      </c>
      <c r="D68" s="9" t="s">
        <v>14</v>
      </c>
      <c r="E68" s="60">
        <v>3600</v>
      </c>
      <c r="F68" s="60"/>
      <c r="G68" s="9"/>
      <c r="H68" s="60">
        <f t="shared" si="5"/>
        <v>0</v>
      </c>
      <c r="I68" s="60">
        <f t="shared" si="9"/>
        <v>0</v>
      </c>
      <c r="J68" s="72"/>
      <c r="K68" s="59" t="s">
        <v>199</v>
      </c>
      <c r="L68" s="59">
        <f t="shared" si="6"/>
        <v>0</v>
      </c>
      <c r="M68" s="68">
        <f t="shared" si="7"/>
        <v>0</v>
      </c>
      <c r="N68" s="59">
        <f t="shared" si="8"/>
        <v>0</v>
      </c>
    </row>
    <row r="69" spans="1:14" ht="55.5" hidden="1" customHeight="1" x14ac:dyDescent="0.25">
      <c r="A69" s="1">
        <v>44</v>
      </c>
      <c r="B69" s="6" t="s">
        <v>28</v>
      </c>
      <c r="C69" s="10" t="s">
        <v>60</v>
      </c>
      <c r="D69" s="12" t="s">
        <v>14</v>
      </c>
      <c r="E69" s="60">
        <v>250</v>
      </c>
      <c r="F69" s="60"/>
      <c r="G69" s="9"/>
      <c r="H69" s="60">
        <f t="shared" si="5"/>
        <v>0</v>
      </c>
      <c r="I69" s="60">
        <f t="shared" si="9"/>
        <v>0</v>
      </c>
      <c r="J69" s="72"/>
      <c r="K69" s="59" t="s">
        <v>199</v>
      </c>
      <c r="L69" s="59">
        <f t="shared" si="6"/>
        <v>0</v>
      </c>
      <c r="M69" s="68">
        <f t="shared" si="7"/>
        <v>0</v>
      </c>
      <c r="N69" s="59">
        <f t="shared" si="8"/>
        <v>0</v>
      </c>
    </row>
    <row r="70" spans="1:14" ht="60" customHeight="1" x14ac:dyDescent="0.25">
      <c r="A70" s="1">
        <v>45</v>
      </c>
      <c r="B70" s="6" t="s">
        <v>28</v>
      </c>
      <c r="C70" s="8" t="s">
        <v>61</v>
      </c>
      <c r="D70" s="6" t="s">
        <v>38</v>
      </c>
      <c r="E70" s="63">
        <v>4000</v>
      </c>
      <c r="F70" s="60">
        <v>0.95</v>
      </c>
      <c r="G70" s="9">
        <v>5</v>
      </c>
      <c r="H70" s="60">
        <f t="shared" si="5"/>
        <v>3800</v>
      </c>
      <c r="I70" s="60">
        <f t="shared" si="9"/>
        <v>3990</v>
      </c>
      <c r="J70" s="72" t="s">
        <v>190</v>
      </c>
      <c r="K70" s="59" t="s">
        <v>199</v>
      </c>
      <c r="L70" s="59">
        <f t="shared" si="6"/>
        <v>5</v>
      </c>
      <c r="M70" s="68">
        <f t="shared" si="7"/>
        <v>190</v>
      </c>
      <c r="N70" s="59" t="str">
        <f t="shared" si="8"/>
        <v>BetaFix S0030, Emodial S.r.l.</v>
      </c>
    </row>
    <row r="71" spans="1:14" ht="48.75" hidden="1" customHeight="1" x14ac:dyDescent="0.25">
      <c r="A71" s="1">
        <v>47</v>
      </c>
      <c r="B71" s="6" t="s">
        <v>28</v>
      </c>
      <c r="C71" s="17" t="s">
        <v>62</v>
      </c>
      <c r="D71" s="19" t="s">
        <v>9</v>
      </c>
      <c r="E71" s="60">
        <v>15000</v>
      </c>
      <c r="F71" s="60"/>
      <c r="G71" s="9"/>
      <c r="H71" s="60">
        <f t="shared" si="5"/>
        <v>0</v>
      </c>
      <c r="I71" s="60">
        <f t="shared" si="9"/>
        <v>0</v>
      </c>
      <c r="J71" s="72"/>
      <c r="K71" s="59" t="s">
        <v>199</v>
      </c>
      <c r="L71" s="59">
        <f t="shared" si="6"/>
        <v>0</v>
      </c>
      <c r="M71" s="68">
        <f t="shared" si="7"/>
        <v>0</v>
      </c>
      <c r="N71" s="59">
        <f t="shared" si="8"/>
        <v>0</v>
      </c>
    </row>
    <row r="72" spans="1:14" ht="72.75" customHeight="1" x14ac:dyDescent="0.25">
      <c r="A72" s="1">
        <v>48</v>
      </c>
      <c r="B72" s="6" t="s">
        <v>28</v>
      </c>
      <c r="C72" s="17" t="s">
        <v>105</v>
      </c>
      <c r="D72" s="12" t="s">
        <v>14</v>
      </c>
      <c r="E72" s="60">
        <v>300</v>
      </c>
      <c r="F72" s="60">
        <v>5.5</v>
      </c>
      <c r="G72" s="9">
        <v>5</v>
      </c>
      <c r="H72" s="60">
        <f t="shared" si="5"/>
        <v>1650</v>
      </c>
      <c r="I72" s="60">
        <f t="shared" si="9"/>
        <v>1732.5</v>
      </c>
      <c r="J72" s="72" t="s">
        <v>191</v>
      </c>
      <c r="K72" s="59" t="s">
        <v>199</v>
      </c>
      <c r="L72" s="59">
        <f t="shared" si="6"/>
        <v>5</v>
      </c>
      <c r="M72" s="68">
        <f t="shared" si="7"/>
        <v>82.5</v>
      </c>
      <c r="N72" s="59" t="str">
        <f t="shared" si="8"/>
        <v>Exit-Pocket AG S2027F/AG, Emodial S.r.l.</v>
      </c>
    </row>
    <row r="73" spans="1:14" ht="66" hidden="1" customHeight="1" x14ac:dyDescent="0.25">
      <c r="A73" s="1">
        <v>49</v>
      </c>
      <c r="B73" s="6" t="s">
        <v>28</v>
      </c>
      <c r="C73" s="8" t="s">
        <v>108</v>
      </c>
      <c r="D73" s="6" t="s">
        <v>9</v>
      </c>
      <c r="E73" s="63">
        <v>1600</v>
      </c>
      <c r="F73" s="60"/>
      <c r="G73" s="9"/>
      <c r="H73" s="60">
        <f t="shared" si="5"/>
        <v>0</v>
      </c>
      <c r="I73" s="60">
        <f t="shared" si="9"/>
        <v>0</v>
      </c>
      <c r="J73" s="72"/>
      <c r="K73" s="59" t="s">
        <v>199</v>
      </c>
      <c r="L73" s="59">
        <f t="shared" si="6"/>
        <v>0</v>
      </c>
      <c r="M73" s="68">
        <f t="shared" si="7"/>
        <v>0</v>
      </c>
      <c r="N73" s="59">
        <f t="shared" si="8"/>
        <v>0</v>
      </c>
    </row>
    <row r="74" spans="1:14" ht="69.75" customHeight="1" x14ac:dyDescent="0.25">
      <c r="A74" s="1">
        <v>50</v>
      </c>
      <c r="B74" s="6" t="s">
        <v>28</v>
      </c>
      <c r="C74" s="26" t="s">
        <v>107</v>
      </c>
      <c r="D74" s="6" t="s">
        <v>9</v>
      </c>
      <c r="E74" s="63">
        <v>2000</v>
      </c>
      <c r="F74" s="60">
        <v>2.7</v>
      </c>
      <c r="G74" s="9">
        <v>5</v>
      </c>
      <c r="H74" s="60">
        <f t="shared" si="5"/>
        <v>5400</v>
      </c>
      <c r="I74" s="60">
        <f t="shared" si="9"/>
        <v>5670</v>
      </c>
      <c r="J74" s="72" t="s">
        <v>192</v>
      </c>
      <c r="K74" s="59" t="s">
        <v>199</v>
      </c>
      <c r="L74" s="59">
        <f t="shared" si="6"/>
        <v>5</v>
      </c>
      <c r="M74" s="68">
        <f t="shared" si="7"/>
        <v>270</v>
      </c>
      <c r="N74" s="59" t="str">
        <f t="shared" si="8"/>
        <v>Exit-PRO AG S0810F/AG, Emodial S.r.l.</v>
      </c>
    </row>
    <row r="75" spans="1:14" ht="42" hidden="1" customHeight="1" x14ac:dyDescent="0.25">
      <c r="A75" s="1">
        <v>52</v>
      </c>
      <c r="B75" s="6" t="s">
        <v>63</v>
      </c>
      <c r="C75" s="26" t="s">
        <v>64</v>
      </c>
      <c r="D75" s="7" t="s">
        <v>49</v>
      </c>
      <c r="E75" s="64">
        <v>500</v>
      </c>
      <c r="F75" s="60"/>
      <c r="G75" s="16"/>
      <c r="H75" s="60">
        <f t="shared" si="5"/>
        <v>0</v>
      </c>
      <c r="I75" s="60">
        <f t="shared" si="9"/>
        <v>0</v>
      </c>
      <c r="K75" s="59" t="s">
        <v>199</v>
      </c>
      <c r="L75" s="59">
        <f t="shared" si="6"/>
        <v>0</v>
      </c>
      <c r="M75" s="68">
        <f t="shared" si="7"/>
        <v>0</v>
      </c>
      <c r="N75" s="59">
        <f t="shared" si="8"/>
        <v>0</v>
      </c>
    </row>
    <row r="76" spans="1:14" ht="66.75" hidden="1" customHeight="1" x14ac:dyDescent="0.25">
      <c r="A76" s="1">
        <v>53</v>
      </c>
      <c r="B76" s="55" t="s">
        <v>65</v>
      </c>
      <c r="C76" s="8" t="s">
        <v>74</v>
      </c>
      <c r="D76" s="12" t="s">
        <v>9</v>
      </c>
      <c r="E76" s="60">
        <v>2000</v>
      </c>
      <c r="F76" s="60"/>
      <c r="G76" s="9"/>
      <c r="H76" s="60">
        <f t="shared" si="5"/>
        <v>0</v>
      </c>
      <c r="I76" s="60">
        <f t="shared" si="9"/>
        <v>0</v>
      </c>
      <c r="J76" s="72"/>
      <c r="K76" s="59" t="s">
        <v>199</v>
      </c>
      <c r="L76" s="59">
        <f t="shared" si="6"/>
        <v>0</v>
      </c>
      <c r="M76" s="68">
        <f t="shared" si="7"/>
        <v>0</v>
      </c>
      <c r="N76" s="59">
        <f t="shared" si="8"/>
        <v>0</v>
      </c>
    </row>
    <row r="77" spans="1:14" ht="63.75" hidden="1" customHeight="1" x14ac:dyDescent="0.25">
      <c r="A77" s="1">
        <v>54</v>
      </c>
      <c r="B77" s="6" t="s">
        <v>65</v>
      </c>
      <c r="C77" s="10" t="s">
        <v>67</v>
      </c>
      <c r="D77" s="12" t="s">
        <v>14</v>
      </c>
      <c r="E77" s="60">
        <v>14000</v>
      </c>
      <c r="F77" s="60"/>
      <c r="G77" s="9"/>
      <c r="H77" s="60">
        <f t="shared" si="5"/>
        <v>0</v>
      </c>
      <c r="I77" s="60">
        <f t="shared" si="9"/>
        <v>0</v>
      </c>
      <c r="J77" s="72"/>
      <c r="K77" s="59" t="s">
        <v>199</v>
      </c>
      <c r="L77" s="59">
        <f t="shared" si="6"/>
        <v>0</v>
      </c>
      <c r="M77" s="68">
        <f t="shared" si="7"/>
        <v>0</v>
      </c>
      <c r="N77" s="59">
        <f t="shared" si="8"/>
        <v>0</v>
      </c>
    </row>
    <row r="78" spans="1:14" ht="66" hidden="1" customHeight="1" x14ac:dyDescent="0.25">
      <c r="A78" s="1">
        <v>55</v>
      </c>
      <c r="B78" s="6" t="s">
        <v>65</v>
      </c>
      <c r="C78" s="10" t="s">
        <v>68</v>
      </c>
      <c r="D78" s="12" t="s">
        <v>14</v>
      </c>
      <c r="E78" s="60">
        <v>300</v>
      </c>
      <c r="F78" s="60"/>
      <c r="G78" s="9"/>
      <c r="H78" s="60">
        <f t="shared" si="5"/>
        <v>0</v>
      </c>
      <c r="I78" s="60">
        <f t="shared" si="9"/>
        <v>0</v>
      </c>
      <c r="J78" s="72"/>
      <c r="K78" s="59" t="s">
        <v>199</v>
      </c>
      <c r="L78" s="59">
        <f t="shared" si="6"/>
        <v>0</v>
      </c>
      <c r="M78" s="68">
        <f t="shared" si="7"/>
        <v>0</v>
      </c>
      <c r="N78" s="59">
        <f t="shared" si="8"/>
        <v>0</v>
      </c>
    </row>
    <row r="79" spans="1:14" ht="64.5" hidden="1" customHeight="1" x14ac:dyDescent="0.25">
      <c r="A79" s="1">
        <v>56</v>
      </c>
      <c r="B79" s="6" t="s">
        <v>63</v>
      </c>
      <c r="C79" s="8" t="s">
        <v>69</v>
      </c>
      <c r="D79" s="6" t="s">
        <v>66</v>
      </c>
      <c r="E79" s="60">
        <v>1000</v>
      </c>
      <c r="F79" s="60"/>
      <c r="G79" s="9"/>
      <c r="H79" s="60">
        <f t="shared" si="5"/>
        <v>0</v>
      </c>
      <c r="I79" s="60">
        <f t="shared" si="9"/>
        <v>0</v>
      </c>
      <c r="J79" s="72"/>
      <c r="K79" s="59" t="s">
        <v>199</v>
      </c>
      <c r="L79" s="59">
        <f t="shared" si="6"/>
        <v>0</v>
      </c>
      <c r="M79" s="68">
        <f t="shared" si="7"/>
        <v>0</v>
      </c>
      <c r="N79" s="59">
        <f t="shared" si="8"/>
        <v>0</v>
      </c>
    </row>
    <row r="80" spans="1:14" ht="61.5" hidden="1" customHeight="1" x14ac:dyDescent="0.25">
      <c r="A80" s="39">
        <v>57</v>
      </c>
      <c r="B80" s="6"/>
      <c r="C80" s="27" t="s">
        <v>70</v>
      </c>
      <c r="D80" s="12"/>
      <c r="E80" s="60"/>
      <c r="F80" s="60"/>
      <c r="G80" s="9"/>
      <c r="H80" s="60">
        <f t="shared" si="5"/>
        <v>0</v>
      </c>
      <c r="I80" s="60">
        <f t="shared" si="9"/>
        <v>0</v>
      </c>
      <c r="J80" s="72"/>
      <c r="K80" s="59" t="s">
        <v>199</v>
      </c>
      <c r="L80" s="59">
        <f t="shared" si="6"/>
        <v>0</v>
      </c>
      <c r="M80" s="68">
        <f t="shared" si="7"/>
        <v>0</v>
      </c>
      <c r="N80" s="59">
        <f t="shared" si="8"/>
        <v>0</v>
      </c>
    </row>
    <row r="81" spans="1:14" ht="52.5" hidden="1" customHeight="1" x14ac:dyDescent="0.25">
      <c r="A81" s="1" t="s">
        <v>152</v>
      </c>
      <c r="B81" s="6" t="s">
        <v>65</v>
      </c>
      <c r="C81" s="10" t="s">
        <v>71</v>
      </c>
      <c r="D81" s="12" t="s">
        <v>66</v>
      </c>
      <c r="E81" s="60">
        <v>20</v>
      </c>
      <c r="F81" s="60"/>
      <c r="G81" s="9"/>
      <c r="H81" s="60">
        <f t="shared" si="5"/>
        <v>0</v>
      </c>
      <c r="I81" s="60">
        <f t="shared" si="9"/>
        <v>0</v>
      </c>
      <c r="J81" s="72"/>
      <c r="K81" s="59" t="s">
        <v>199</v>
      </c>
      <c r="L81" s="59">
        <f t="shared" si="6"/>
        <v>0</v>
      </c>
      <c r="M81" s="68">
        <f t="shared" si="7"/>
        <v>0</v>
      </c>
      <c r="N81" s="59">
        <f t="shared" si="8"/>
        <v>0</v>
      </c>
    </row>
    <row r="82" spans="1:14" ht="51.75" hidden="1" customHeight="1" x14ac:dyDescent="0.25">
      <c r="A82" s="1" t="s">
        <v>153</v>
      </c>
      <c r="B82" s="6" t="s">
        <v>65</v>
      </c>
      <c r="C82" s="10" t="s">
        <v>72</v>
      </c>
      <c r="D82" s="12" t="s">
        <v>9</v>
      </c>
      <c r="E82" s="60">
        <v>1000</v>
      </c>
      <c r="F82" s="60"/>
      <c r="G82" s="9"/>
      <c r="H82" s="60">
        <f t="shared" si="5"/>
        <v>0</v>
      </c>
      <c r="I82" s="60">
        <f t="shared" si="9"/>
        <v>0</v>
      </c>
      <c r="J82" s="72"/>
      <c r="K82" s="59" t="s">
        <v>199</v>
      </c>
      <c r="L82" s="59">
        <f t="shared" si="6"/>
        <v>0</v>
      </c>
      <c r="M82" s="68">
        <f t="shared" si="7"/>
        <v>0</v>
      </c>
      <c r="N82" s="59">
        <f t="shared" si="8"/>
        <v>0</v>
      </c>
    </row>
    <row r="83" spans="1:14" ht="48" hidden="1" customHeight="1" x14ac:dyDescent="0.25">
      <c r="A83" s="1" t="s">
        <v>154</v>
      </c>
      <c r="B83" s="6" t="s">
        <v>65</v>
      </c>
      <c r="C83" s="10" t="s">
        <v>73</v>
      </c>
      <c r="D83" s="12" t="s">
        <v>9</v>
      </c>
      <c r="E83" s="60">
        <v>19000</v>
      </c>
      <c r="F83" s="60"/>
      <c r="G83" s="9"/>
      <c r="H83" s="60">
        <f t="shared" si="5"/>
        <v>0</v>
      </c>
      <c r="I83" s="60">
        <f t="shared" si="9"/>
        <v>0</v>
      </c>
      <c r="J83" s="72"/>
      <c r="K83" s="59" t="s">
        <v>199</v>
      </c>
      <c r="L83" s="59">
        <f t="shared" si="6"/>
        <v>0</v>
      </c>
      <c r="M83" s="68">
        <f t="shared" si="7"/>
        <v>0</v>
      </c>
      <c r="N83" s="59">
        <f t="shared" si="8"/>
        <v>0</v>
      </c>
    </row>
    <row r="84" spans="1:14" ht="48" hidden="1" customHeight="1" x14ac:dyDescent="0.25">
      <c r="A84" s="41" t="s">
        <v>151</v>
      </c>
      <c r="B84" s="48"/>
      <c r="C84" s="10"/>
      <c r="D84" s="11"/>
      <c r="E84" s="61">
        <f>SUM(E81:E83)</f>
        <v>20020</v>
      </c>
      <c r="F84" s="60"/>
      <c r="G84" s="9"/>
      <c r="H84" s="60">
        <f t="shared" si="5"/>
        <v>0</v>
      </c>
      <c r="I84" s="60">
        <f t="shared" si="9"/>
        <v>0</v>
      </c>
      <c r="J84" s="72"/>
      <c r="K84" s="59" t="s">
        <v>199</v>
      </c>
      <c r="L84" s="59">
        <f t="shared" si="6"/>
        <v>0</v>
      </c>
      <c r="M84" s="68">
        <f t="shared" si="7"/>
        <v>0</v>
      </c>
      <c r="N84" s="59">
        <f t="shared" si="8"/>
        <v>0</v>
      </c>
    </row>
    <row r="85" spans="1:14" ht="67.5" hidden="1" customHeight="1" x14ac:dyDescent="0.25">
      <c r="A85" s="3">
        <v>58</v>
      </c>
      <c r="B85" s="49"/>
      <c r="C85" s="27" t="s">
        <v>75</v>
      </c>
      <c r="D85" s="11"/>
      <c r="E85" s="60"/>
      <c r="F85" s="60"/>
      <c r="G85" s="9"/>
      <c r="H85" s="60">
        <f t="shared" si="5"/>
        <v>0</v>
      </c>
      <c r="I85" s="60">
        <f t="shared" si="9"/>
        <v>0</v>
      </c>
      <c r="J85" s="72"/>
      <c r="K85" s="59" t="s">
        <v>199</v>
      </c>
      <c r="L85" s="59">
        <f t="shared" si="6"/>
        <v>0</v>
      </c>
      <c r="M85" s="68">
        <f t="shared" si="7"/>
        <v>0</v>
      </c>
      <c r="N85" s="59">
        <f t="shared" si="8"/>
        <v>0</v>
      </c>
    </row>
    <row r="86" spans="1:14" ht="80.25" hidden="1" customHeight="1" x14ac:dyDescent="0.25">
      <c r="A86" s="1" t="s">
        <v>156</v>
      </c>
      <c r="B86" s="48" t="s">
        <v>12</v>
      </c>
      <c r="C86" s="10" t="s">
        <v>76</v>
      </c>
      <c r="D86" s="11" t="s">
        <v>14</v>
      </c>
      <c r="E86" s="60">
        <v>5</v>
      </c>
      <c r="F86" s="60"/>
      <c r="G86" s="9"/>
      <c r="H86" s="60">
        <f t="shared" si="5"/>
        <v>0</v>
      </c>
      <c r="I86" s="60">
        <f t="shared" si="9"/>
        <v>0</v>
      </c>
      <c r="J86" s="72"/>
      <c r="K86" s="59" t="s">
        <v>199</v>
      </c>
      <c r="L86" s="59">
        <f t="shared" si="6"/>
        <v>0</v>
      </c>
      <c r="M86" s="68">
        <f t="shared" si="7"/>
        <v>0</v>
      </c>
      <c r="N86" s="59">
        <f t="shared" si="8"/>
        <v>0</v>
      </c>
    </row>
    <row r="87" spans="1:14" ht="75.75" hidden="1" customHeight="1" x14ac:dyDescent="0.25">
      <c r="A87" s="1" t="s">
        <v>157</v>
      </c>
      <c r="B87" s="48" t="s">
        <v>12</v>
      </c>
      <c r="C87" s="10" t="s">
        <v>77</v>
      </c>
      <c r="D87" s="11" t="s">
        <v>14</v>
      </c>
      <c r="E87" s="60">
        <v>30</v>
      </c>
      <c r="F87" s="60"/>
      <c r="G87" s="9"/>
      <c r="H87" s="60">
        <f t="shared" si="5"/>
        <v>0</v>
      </c>
      <c r="I87" s="60">
        <f t="shared" si="9"/>
        <v>0</v>
      </c>
      <c r="J87" s="72"/>
      <c r="K87" s="59" t="s">
        <v>199</v>
      </c>
      <c r="L87" s="59">
        <f t="shared" si="6"/>
        <v>0</v>
      </c>
      <c r="M87" s="68">
        <f t="shared" si="7"/>
        <v>0</v>
      </c>
      <c r="N87" s="59">
        <f t="shared" si="8"/>
        <v>0</v>
      </c>
    </row>
    <row r="88" spans="1:14" ht="59.25" hidden="1" customHeight="1" x14ac:dyDescent="0.25">
      <c r="A88" s="1" t="s">
        <v>158</v>
      </c>
      <c r="B88" s="48" t="s">
        <v>12</v>
      </c>
      <c r="C88" s="10" t="s">
        <v>78</v>
      </c>
      <c r="D88" s="11" t="s">
        <v>14</v>
      </c>
      <c r="E88" s="60">
        <v>30</v>
      </c>
      <c r="F88" s="60"/>
      <c r="G88" s="9"/>
      <c r="H88" s="60">
        <f t="shared" si="5"/>
        <v>0</v>
      </c>
      <c r="I88" s="60">
        <f t="shared" si="9"/>
        <v>0</v>
      </c>
      <c r="J88" s="72"/>
      <c r="K88" s="59" t="s">
        <v>199</v>
      </c>
      <c r="L88" s="59">
        <f t="shared" si="6"/>
        <v>0</v>
      </c>
      <c r="M88" s="68">
        <f t="shared" si="7"/>
        <v>0</v>
      </c>
      <c r="N88" s="59">
        <f t="shared" si="8"/>
        <v>0</v>
      </c>
    </row>
    <row r="89" spans="1:14" ht="65.25" hidden="1" customHeight="1" x14ac:dyDescent="0.25">
      <c r="A89" s="1" t="s">
        <v>159</v>
      </c>
      <c r="B89" s="48" t="s">
        <v>12</v>
      </c>
      <c r="C89" s="10" t="s">
        <v>79</v>
      </c>
      <c r="D89" s="11" t="s">
        <v>14</v>
      </c>
      <c r="E89" s="60">
        <v>5</v>
      </c>
      <c r="F89" s="60"/>
      <c r="G89" s="9"/>
      <c r="H89" s="60">
        <f t="shared" si="5"/>
        <v>0</v>
      </c>
      <c r="I89" s="60">
        <f t="shared" si="9"/>
        <v>0</v>
      </c>
      <c r="J89" s="72"/>
      <c r="K89" s="59" t="s">
        <v>199</v>
      </c>
      <c r="L89" s="59">
        <f t="shared" si="6"/>
        <v>0</v>
      </c>
      <c r="M89" s="68">
        <f t="shared" si="7"/>
        <v>0</v>
      </c>
      <c r="N89" s="59">
        <f t="shared" si="8"/>
        <v>0</v>
      </c>
    </row>
    <row r="90" spans="1:14" ht="46.5" hidden="1" customHeight="1" x14ac:dyDescent="0.25">
      <c r="A90" s="1" t="s">
        <v>160</v>
      </c>
      <c r="B90" s="48" t="s">
        <v>28</v>
      </c>
      <c r="C90" s="10" t="s">
        <v>80</v>
      </c>
      <c r="D90" s="11" t="s">
        <v>14</v>
      </c>
      <c r="E90" s="60">
        <v>10</v>
      </c>
      <c r="F90" s="60"/>
      <c r="G90" s="9"/>
      <c r="H90" s="60">
        <f t="shared" si="5"/>
        <v>0</v>
      </c>
      <c r="I90" s="60">
        <f t="shared" si="9"/>
        <v>0</v>
      </c>
      <c r="J90" s="72"/>
      <c r="K90" s="59" t="s">
        <v>199</v>
      </c>
      <c r="L90" s="59">
        <f t="shared" si="6"/>
        <v>0</v>
      </c>
      <c r="M90" s="68">
        <f t="shared" si="7"/>
        <v>0</v>
      </c>
      <c r="N90" s="59">
        <f t="shared" si="8"/>
        <v>0</v>
      </c>
    </row>
    <row r="91" spans="1:14" ht="69.75" hidden="1" customHeight="1" x14ac:dyDescent="0.25">
      <c r="A91" s="41" t="s">
        <v>155</v>
      </c>
      <c r="B91" s="48"/>
      <c r="C91" s="10"/>
      <c r="D91" s="11"/>
      <c r="E91" s="61">
        <f>SUM(E86:E90)</f>
        <v>80</v>
      </c>
      <c r="F91" s="60"/>
      <c r="G91" s="9"/>
      <c r="H91" s="60">
        <f t="shared" si="5"/>
        <v>0</v>
      </c>
      <c r="I91" s="60">
        <f t="shared" si="9"/>
        <v>0</v>
      </c>
      <c r="J91" s="72"/>
      <c r="K91" s="59" t="s">
        <v>199</v>
      </c>
      <c r="L91" s="59">
        <f t="shared" si="6"/>
        <v>0</v>
      </c>
      <c r="M91" s="68">
        <f t="shared" si="7"/>
        <v>0</v>
      </c>
      <c r="N91" s="59">
        <f t="shared" si="8"/>
        <v>0</v>
      </c>
    </row>
    <row r="92" spans="1:14" ht="63.75" hidden="1" customHeight="1" x14ac:dyDescent="0.25">
      <c r="A92" s="3">
        <v>59</v>
      </c>
      <c r="B92" s="25"/>
      <c r="C92" s="27" t="s">
        <v>82</v>
      </c>
      <c r="D92" s="12"/>
      <c r="E92" s="60"/>
      <c r="F92" s="60"/>
      <c r="G92" s="9"/>
      <c r="H92" s="60">
        <f t="shared" si="5"/>
        <v>0</v>
      </c>
      <c r="I92" s="60">
        <f t="shared" si="9"/>
        <v>0</v>
      </c>
      <c r="J92" s="72"/>
      <c r="K92" s="59" t="s">
        <v>199</v>
      </c>
      <c r="L92" s="59">
        <f t="shared" si="6"/>
        <v>0</v>
      </c>
      <c r="M92" s="68">
        <f t="shared" si="7"/>
        <v>0</v>
      </c>
      <c r="N92" s="59">
        <f t="shared" si="8"/>
        <v>0</v>
      </c>
    </row>
    <row r="93" spans="1:14" ht="80.25" hidden="1" customHeight="1" x14ac:dyDescent="0.25">
      <c r="A93" s="1" t="s">
        <v>162</v>
      </c>
      <c r="B93" s="6" t="s">
        <v>12</v>
      </c>
      <c r="C93" s="10" t="s">
        <v>81</v>
      </c>
      <c r="D93" s="12" t="s">
        <v>14</v>
      </c>
      <c r="E93" s="60">
        <v>30</v>
      </c>
      <c r="F93" s="60"/>
      <c r="G93" s="9"/>
      <c r="H93" s="60">
        <f t="shared" si="5"/>
        <v>0</v>
      </c>
      <c r="I93" s="60">
        <f t="shared" si="9"/>
        <v>0</v>
      </c>
      <c r="J93" s="72"/>
      <c r="K93" s="59" t="s">
        <v>199</v>
      </c>
      <c r="L93" s="59">
        <f t="shared" si="6"/>
        <v>0</v>
      </c>
      <c r="M93" s="68">
        <f t="shared" si="7"/>
        <v>0</v>
      </c>
      <c r="N93" s="59">
        <f t="shared" si="8"/>
        <v>0</v>
      </c>
    </row>
    <row r="94" spans="1:14" ht="51" hidden="1" customHeight="1" x14ac:dyDescent="0.25">
      <c r="A94" s="1" t="s">
        <v>163</v>
      </c>
      <c r="B94" s="6" t="s">
        <v>12</v>
      </c>
      <c r="C94" s="10" t="s">
        <v>81</v>
      </c>
      <c r="D94" s="12" t="s">
        <v>14</v>
      </c>
      <c r="E94" s="60">
        <v>300</v>
      </c>
      <c r="F94" s="60"/>
      <c r="G94" s="9"/>
      <c r="H94" s="60">
        <f t="shared" si="5"/>
        <v>0</v>
      </c>
      <c r="I94" s="60">
        <f t="shared" si="9"/>
        <v>0</v>
      </c>
      <c r="J94" s="72"/>
      <c r="K94" s="59" t="s">
        <v>199</v>
      </c>
      <c r="L94" s="59">
        <f t="shared" si="6"/>
        <v>0</v>
      </c>
      <c r="M94" s="68">
        <f t="shared" si="7"/>
        <v>0</v>
      </c>
      <c r="N94" s="59">
        <f t="shared" si="8"/>
        <v>0</v>
      </c>
    </row>
    <row r="95" spans="1:14" ht="60" hidden="1" customHeight="1" x14ac:dyDescent="0.25">
      <c r="A95" s="1" t="s">
        <v>164</v>
      </c>
      <c r="B95" s="56" t="s">
        <v>12</v>
      </c>
      <c r="C95" s="20" t="s">
        <v>81</v>
      </c>
      <c r="D95" s="21" t="s">
        <v>14</v>
      </c>
      <c r="E95" s="60">
        <v>650</v>
      </c>
      <c r="F95" s="60"/>
      <c r="G95" s="9"/>
      <c r="H95" s="60">
        <f t="shared" si="5"/>
        <v>0</v>
      </c>
      <c r="I95" s="60">
        <f t="shared" si="9"/>
        <v>0</v>
      </c>
      <c r="J95" s="72"/>
      <c r="K95" s="59" t="s">
        <v>199</v>
      </c>
      <c r="L95" s="59">
        <f t="shared" si="6"/>
        <v>0</v>
      </c>
      <c r="M95" s="68">
        <f t="shared" si="7"/>
        <v>0</v>
      </c>
      <c r="N95" s="59">
        <f t="shared" si="8"/>
        <v>0</v>
      </c>
    </row>
    <row r="96" spans="1:14" ht="57.75" hidden="1" customHeight="1" x14ac:dyDescent="0.25">
      <c r="A96" s="1" t="s">
        <v>165</v>
      </c>
      <c r="B96" s="6" t="s">
        <v>12</v>
      </c>
      <c r="C96" s="10" t="s">
        <v>83</v>
      </c>
      <c r="D96" s="12" t="s">
        <v>14</v>
      </c>
      <c r="E96" s="60">
        <v>40</v>
      </c>
      <c r="F96" s="60"/>
      <c r="G96" s="9"/>
      <c r="H96" s="60">
        <f t="shared" si="5"/>
        <v>0</v>
      </c>
      <c r="I96" s="60">
        <f t="shared" si="9"/>
        <v>0</v>
      </c>
      <c r="J96" s="72"/>
      <c r="K96" s="59" t="s">
        <v>199</v>
      </c>
      <c r="L96" s="59">
        <f t="shared" si="6"/>
        <v>0</v>
      </c>
      <c r="M96" s="68">
        <f t="shared" si="7"/>
        <v>0</v>
      </c>
      <c r="N96" s="59">
        <f t="shared" si="8"/>
        <v>0</v>
      </c>
    </row>
    <row r="97" spans="1:14" ht="47.25" hidden="1" customHeight="1" x14ac:dyDescent="0.25">
      <c r="A97" s="1" t="s">
        <v>166</v>
      </c>
      <c r="B97" s="6" t="s">
        <v>28</v>
      </c>
      <c r="C97" s="10" t="s">
        <v>84</v>
      </c>
      <c r="D97" s="12" t="s">
        <v>14</v>
      </c>
      <c r="E97" s="60">
        <v>20</v>
      </c>
      <c r="F97" s="60"/>
      <c r="G97" s="9"/>
      <c r="H97" s="60">
        <f t="shared" si="5"/>
        <v>0</v>
      </c>
      <c r="I97" s="60">
        <f t="shared" si="9"/>
        <v>0</v>
      </c>
      <c r="J97" s="72"/>
      <c r="K97" s="59" t="s">
        <v>199</v>
      </c>
      <c r="L97" s="59">
        <f t="shared" si="6"/>
        <v>0</v>
      </c>
      <c r="M97" s="68">
        <f t="shared" si="7"/>
        <v>0</v>
      </c>
      <c r="N97" s="59">
        <f t="shared" si="8"/>
        <v>0</v>
      </c>
    </row>
    <row r="98" spans="1:14" ht="33.75" hidden="1" customHeight="1" x14ac:dyDescent="0.25">
      <c r="A98" s="1" t="s">
        <v>167</v>
      </c>
      <c r="B98" s="12" t="s">
        <v>31</v>
      </c>
      <c r="C98" s="10" t="s">
        <v>85</v>
      </c>
      <c r="D98" s="12" t="s">
        <v>9</v>
      </c>
      <c r="E98" s="60">
        <v>1500</v>
      </c>
      <c r="F98" s="60"/>
      <c r="G98" s="9"/>
      <c r="H98" s="60">
        <f t="shared" si="5"/>
        <v>0</v>
      </c>
      <c r="I98" s="60">
        <f t="shared" si="9"/>
        <v>0</v>
      </c>
      <c r="J98" s="72"/>
      <c r="K98" s="59" t="s">
        <v>199</v>
      </c>
      <c r="L98" s="59">
        <f t="shared" si="6"/>
        <v>0</v>
      </c>
      <c r="M98" s="68">
        <f t="shared" si="7"/>
        <v>0</v>
      </c>
      <c r="N98" s="59">
        <f t="shared" si="8"/>
        <v>0</v>
      </c>
    </row>
    <row r="99" spans="1:14" ht="50.25" hidden="1" customHeight="1" x14ac:dyDescent="0.25">
      <c r="A99" s="1" t="s">
        <v>168</v>
      </c>
      <c r="B99" s="6" t="s">
        <v>12</v>
      </c>
      <c r="C99" s="10" t="s">
        <v>86</v>
      </c>
      <c r="D99" s="12" t="s">
        <v>9</v>
      </c>
      <c r="E99" s="60">
        <v>100</v>
      </c>
      <c r="F99" s="60"/>
      <c r="G99" s="9"/>
      <c r="H99" s="60">
        <f t="shared" si="5"/>
        <v>0</v>
      </c>
      <c r="I99" s="60">
        <f t="shared" si="9"/>
        <v>0</v>
      </c>
      <c r="J99" s="72"/>
      <c r="K99" s="59" t="s">
        <v>199</v>
      </c>
      <c r="L99" s="59">
        <f t="shared" si="6"/>
        <v>0</v>
      </c>
      <c r="M99" s="68">
        <f t="shared" si="7"/>
        <v>0</v>
      </c>
      <c r="N99" s="59">
        <f t="shared" si="8"/>
        <v>0</v>
      </c>
    </row>
    <row r="100" spans="1:14" ht="50.25" hidden="1" customHeight="1" x14ac:dyDescent="0.25">
      <c r="A100" s="41" t="s">
        <v>161</v>
      </c>
      <c r="B100" s="6"/>
      <c r="C100" s="10"/>
      <c r="D100" s="12"/>
      <c r="E100" s="61">
        <f>SUM(E93:E99)</f>
        <v>2640</v>
      </c>
      <c r="F100" s="60"/>
      <c r="G100" s="9"/>
      <c r="H100" s="60">
        <f t="shared" si="5"/>
        <v>0</v>
      </c>
      <c r="I100" s="60">
        <f t="shared" si="9"/>
        <v>0</v>
      </c>
      <c r="J100" s="72"/>
      <c r="K100" s="59" t="s">
        <v>199</v>
      </c>
      <c r="L100" s="59">
        <f t="shared" si="6"/>
        <v>0</v>
      </c>
      <c r="M100" s="68">
        <f t="shared" si="7"/>
        <v>0</v>
      </c>
      <c r="N100" s="59">
        <f t="shared" si="8"/>
        <v>0</v>
      </c>
    </row>
    <row r="101" spans="1:14" ht="52.5" customHeight="1" x14ac:dyDescent="0.25">
      <c r="A101" s="39">
        <v>60</v>
      </c>
      <c r="B101" s="6"/>
      <c r="C101" s="27" t="s">
        <v>117</v>
      </c>
      <c r="D101" s="6"/>
      <c r="E101" s="60"/>
      <c r="F101" s="60"/>
      <c r="G101" s="9"/>
      <c r="H101" s="60"/>
      <c r="I101" s="60"/>
      <c r="J101" s="72"/>
      <c r="K101" s="59"/>
      <c r="L101" s="59"/>
      <c r="M101" s="68"/>
      <c r="N101" s="59"/>
    </row>
    <row r="102" spans="1:14" ht="50.25" customHeight="1" x14ac:dyDescent="0.25">
      <c r="A102" s="1" t="s">
        <v>170</v>
      </c>
      <c r="B102" s="6" t="s">
        <v>28</v>
      </c>
      <c r="C102" s="8" t="s">
        <v>87</v>
      </c>
      <c r="D102" s="6" t="s">
        <v>14</v>
      </c>
      <c r="E102" s="60">
        <v>100</v>
      </c>
      <c r="F102" s="60">
        <v>163</v>
      </c>
      <c r="G102" s="9">
        <v>5</v>
      </c>
      <c r="H102" s="60">
        <f t="shared" si="5"/>
        <v>16300</v>
      </c>
      <c r="I102" s="60">
        <f t="shared" si="9"/>
        <v>17115</v>
      </c>
      <c r="J102" s="72" t="s">
        <v>193</v>
      </c>
      <c r="K102" s="59" t="s">
        <v>199</v>
      </c>
      <c r="L102" s="59">
        <f t="shared" si="6"/>
        <v>5</v>
      </c>
      <c r="M102" s="68">
        <f t="shared" si="7"/>
        <v>815</v>
      </c>
      <c r="N102" s="59" t="str">
        <f t="shared" si="8"/>
        <v>980/981 Haemonetics + SD10080Q Macopharma</v>
      </c>
    </row>
    <row r="103" spans="1:14" ht="50.25" customHeight="1" x14ac:dyDescent="0.25">
      <c r="A103" s="1" t="s">
        <v>171</v>
      </c>
      <c r="B103" s="6" t="s">
        <v>28</v>
      </c>
      <c r="C103" s="8" t="s">
        <v>88</v>
      </c>
      <c r="D103" s="6" t="s">
        <v>14</v>
      </c>
      <c r="E103" s="60">
        <v>2500</v>
      </c>
      <c r="F103" s="60">
        <v>35</v>
      </c>
      <c r="G103" s="9">
        <v>5</v>
      </c>
      <c r="H103" s="60">
        <f t="shared" si="5"/>
        <v>87500</v>
      </c>
      <c r="I103" s="60">
        <f t="shared" si="9"/>
        <v>91875</v>
      </c>
      <c r="J103" s="72" t="s">
        <v>194</v>
      </c>
      <c r="K103" s="59" t="s">
        <v>199</v>
      </c>
      <c r="L103" s="59">
        <f t="shared" si="6"/>
        <v>5</v>
      </c>
      <c r="M103" s="68">
        <f t="shared" si="7"/>
        <v>4375</v>
      </c>
      <c r="N103" s="59" t="str">
        <f t="shared" si="8"/>
        <v>620+690+625B Haemonetics + SD10080Q Macopharma</v>
      </c>
    </row>
    <row r="104" spans="1:14" ht="38.25" customHeight="1" x14ac:dyDescent="0.25">
      <c r="A104" s="1" t="s">
        <v>172</v>
      </c>
      <c r="B104" s="6" t="s">
        <v>28</v>
      </c>
      <c r="C104" s="8" t="s">
        <v>89</v>
      </c>
      <c r="D104" s="6" t="s">
        <v>14</v>
      </c>
      <c r="E104" s="60">
        <v>2000</v>
      </c>
      <c r="F104" s="60">
        <v>5.65</v>
      </c>
      <c r="G104" s="9">
        <v>5</v>
      </c>
      <c r="H104" s="60">
        <f t="shared" si="5"/>
        <v>11300</v>
      </c>
      <c r="I104" s="60">
        <f t="shared" si="9"/>
        <v>11865</v>
      </c>
      <c r="J104" s="72" t="s">
        <v>195</v>
      </c>
      <c r="K104" s="59" t="s">
        <v>199</v>
      </c>
      <c r="L104" s="59">
        <f t="shared" si="6"/>
        <v>5</v>
      </c>
      <c r="M104" s="68">
        <f t="shared" si="7"/>
        <v>565</v>
      </c>
      <c r="N104" s="59" t="str">
        <f t="shared" si="8"/>
        <v>MDE6500LU, Macopharma</v>
      </c>
    </row>
    <row r="105" spans="1:14" ht="51" customHeight="1" x14ac:dyDescent="0.25">
      <c r="A105" s="1" t="s">
        <v>173</v>
      </c>
      <c r="B105" s="6" t="s">
        <v>28</v>
      </c>
      <c r="C105" s="8" t="s">
        <v>90</v>
      </c>
      <c r="D105" s="6" t="s">
        <v>9</v>
      </c>
      <c r="E105" s="60">
        <v>2</v>
      </c>
      <c r="F105" s="60">
        <v>1550</v>
      </c>
      <c r="G105" s="9">
        <v>21</v>
      </c>
      <c r="H105" s="60">
        <f t="shared" si="5"/>
        <v>3100</v>
      </c>
      <c r="I105" s="60">
        <f t="shared" si="9"/>
        <v>3751</v>
      </c>
      <c r="J105" s="72" t="s">
        <v>196</v>
      </c>
      <c r="K105" s="59" t="s">
        <v>199</v>
      </c>
      <c r="L105" s="59">
        <f t="shared" si="6"/>
        <v>21</v>
      </c>
      <c r="M105" s="68">
        <f t="shared" si="7"/>
        <v>651</v>
      </c>
      <c r="N105" s="59" t="str">
        <f t="shared" si="8"/>
        <v>Adapter (48910-00), Haemonetics</v>
      </c>
    </row>
    <row r="106" spans="1:14" ht="51" customHeight="1" x14ac:dyDescent="0.25">
      <c r="A106" s="41" t="s">
        <v>169</v>
      </c>
      <c r="B106" s="48"/>
      <c r="C106" s="8"/>
      <c r="D106" s="35"/>
      <c r="E106" s="61">
        <f>SUM(E102:E105)</f>
        <v>4602</v>
      </c>
      <c r="F106" s="60"/>
      <c r="G106" s="9"/>
      <c r="H106" s="67">
        <f>SUM(H102:H105)</f>
        <v>118200</v>
      </c>
      <c r="I106" s="67">
        <f>SUM(I102:I105)</f>
        <v>124606</v>
      </c>
      <c r="J106" s="72"/>
      <c r="K106" s="59"/>
      <c r="L106" s="59"/>
      <c r="M106" s="69">
        <f t="shared" si="7"/>
        <v>6406</v>
      </c>
      <c r="N106" s="59"/>
    </row>
    <row r="107" spans="1:14" ht="63.75" hidden="1" customHeight="1" x14ac:dyDescent="0.25">
      <c r="A107" s="3">
        <v>61</v>
      </c>
      <c r="B107" s="49"/>
      <c r="C107" s="28" t="s">
        <v>91</v>
      </c>
      <c r="D107" s="11"/>
      <c r="E107" s="60"/>
      <c r="F107" s="60"/>
      <c r="G107" s="9"/>
      <c r="H107" s="60">
        <f t="shared" si="5"/>
        <v>0</v>
      </c>
      <c r="I107" s="60">
        <f t="shared" si="9"/>
        <v>0</v>
      </c>
      <c r="J107" s="72"/>
      <c r="K107" s="59" t="s">
        <v>199</v>
      </c>
      <c r="L107" s="59">
        <f t="shared" si="6"/>
        <v>0</v>
      </c>
      <c r="M107" s="68">
        <f t="shared" si="7"/>
        <v>0</v>
      </c>
      <c r="N107" s="59">
        <f t="shared" si="8"/>
        <v>0</v>
      </c>
    </row>
    <row r="108" spans="1:14" ht="41.25" hidden="1" customHeight="1" x14ac:dyDescent="0.25">
      <c r="A108" s="1" t="s">
        <v>175</v>
      </c>
      <c r="B108" s="48" t="s">
        <v>28</v>
      </c>
      <c r="C108" s="10" t="s">
        <v>92</v>
      </c>
      <c r="D108" s="11" t="s">
        <v>14</v>
      </c>
      <c r="E108" s="64">
        <v>100</v>
      </c>
      <c r="F108" s="60"/>
      <c r="G108" s="9"/>
      <c r="H108" s="60">
        <f t="shared" si="5"/>
        <v>0</v>
      </c>
      <c r="I108" s="60">
        <f t="shared" si="9"/>
        <v>0</v>
      </c>
      <c r="J108" s="72"/>
      <c r="K108" s="59" t="s">
        <v>199</v>
      </c>
      <c r="L108" s="59">
        <f t="shared" si="6"/>
        <v>0</v>
      </c>
      <c r="M108" s="68">
        <f t="shared" si="7"/>
        <v>0</v>
      </c>
      <c r="N108" s="59">
        <f t="shared" si="8"/>
        <v>0</v>
      </c>
    </row>
    <row r="109" spans="1:14" ht="53.25" hidden="1" customHeight="1" x14ac:dyDescent="0.25">
      <c r="A109" s="1" t="s">
        <v>176</v>
      </c>
      <c r="B109" s="48" t="s">
        <v>28</v>
      </c>
      <c r="C109" s="10" t="s">
        <v>93</v>
      </c>
      <c r="D109" s="11" t="s">
        <v>14</v>
      </c>
      <c r="E109" s="64">
        <v>30</v>
      </c>
      <c r="F109" s="60"/>
      <c r="G109" s="9"/>
      <c r="H109" s="60">
        <f t="shared" si="5"/>
        <v>0</v>
      </c>
      <c r="I109" s="60">
        <f t="shared" si="9"/>
        <v>0</v>
      </c>
      <c r="J109" s="72"/>
      <c r="K109" s="59" t="s">
        <v>199</v>
      </c>
      <c r="L109" s="59">
        <f t="shared" si="6"/>
        <v>0</v>
      </c>
      <c r="M109" s="68">
        <f t="shared" si="7"/>
        <v>0</v>
      </c>
      <c r="N109" s="59">
        <f t="shared" si="8"/>
        <v>0</v>
      </c>
    </row>
    <row r="110" spans="1:14" ht="48" hidden="1" customHeight="1" x14ac:dyDescent="0.25">
      <c r="A110" s="1" t="s">
        <v>177</v>
      </c>
      <c r="B110" s="48" t="s">
        <v>28</v>
      </c>
      <c r="C110" s="10" t="s">
        <v>94</v>
      </c>
      <c r="D110" s="11" t="s">
        <v>14</v>
      </c>
      <c r="E110" s="64">
        <v>400</v>
      </c>
      <c r="F110" s="60"/>
      <c r="G110" s="9"/>
      <c r="H110" s="60">
        <f t="shared" si="5"/>
        <v>0</v>
      </c>
      <c r="I110" s="60">
        <f t="shared" si="9"/>
        <v>0</v>
      </c>
      <c r="J110" s="72"/>
      <c r="K110" s="59" t="s">
        <v>199</v>
      </c>
      <c r="L110" s="59">
        <f t="shared" si="6"/>
        <v>0</v>
      </c>
      <c r="M110" s="68">
        <f t="shared" si="7"/>
        <v>0</v>
      </c>
      <c r="N110" s="59">
        <f t="shared" si="8"/>
        <v>0</v>
      </c>
    </row>
    <row r="111" spans="1:14" ht="51" hidden="1" customHeight="1" x14ac:dyDescent="0.25">
      <c r="A111" s="1" t="s">
        <v>178</v>
      </c>
      <c r="B111" s="48" t="s">
        <v>28</v>
      </c>
      <c r="C111" s="10" t="s">
        <v>95</v>
      </c>
      <c r="D111" s="11" t="s">
        <v>14</v>
      </c>
      <c r="E111" s="64">
        <v>20</v>
      </c>
      <c r="F111" s="60"/>
      <c r="G111" s="9"/>
      <c r="H111" s="60">
        <f t="shared" si="5"/>
        <v>0</v>
      </c>
      <c r="I111" s="60">
        <f t="shared" si="9"/>
        <v>0</v>
      </c>
      <c r="J111" s="72"/>
      <c r="K111" s="59" t="s">
        <v>199</v>
      </c>
      <c r="L111" s="59">
        <f t="shared" si="6"/>
        <v>0</v>
      </c>
      <c r="M111" s="68">
        <f t="shared" si="7"/>
        <v>0</v>
      </c>
      <c r="N111" s="59">
        <f t="shared" si="8"/>
        <v>0</v>
      </c>
    </row>
    <row r="112" spans="1:14" ht="51" hidden="1" customHeight="1" x14ac:dyDescent="0.25">
      <c r="A112" s="41" t="s">
        <v>174</v>
      </c>
      <c r="B112" s="48"/>
      <c r="C112" s="10"/>
      <c r="D112" s="11"/>
      <c r="E112" s="65">
        <f>SUM(E108:E111)</f>
        <v>550</v>
      </c>
      <c r="F112" s="60"/>
      <c r="G112" s="9"/>
      <c r="H112" s="60">
        <f t="shared" si="5"/>
        <v>0</v>
      </c>
      <c r="I112" s="60">
        <f t="shared" si="9"/>
        <v>0</v>
      </c>
      <c r="J112" s="72"/>
      <c r="K112" s="59" t="s">
        <v>199</v>
      </c>
      <c r="L112" s="59">
        <f t="shared" si="6"/>
        <v>0</v>
      </c>
      <c r="M112" s="68">
        <f t="shared" si="7"/>
        <v>0</v>
      </c>
      <c r="N112" s="59">
        <f t="shared" si="8"/>
        <v>0</v>
      </c>
    </row>
    <row r="113" spans="1:14" ht="40.5" customHeight="1" x14ac:dyDescent="0.25">
      <c r="A113" s="1">
        <v>62</v>
      </c>
      <c r="B113" s="6" t="s">
        <v>8</v>
      </c>
      <c r="C113" s="31" t="s">
        <v>179</v>
      </c>
      <c r="D113" s="12" t="s">
        <v>9</v>
      </c>
      <c r="E113" s="60">
        <v>10</v>
      </c>
      <c r="F113" s="60">
        <v>73</v>
      </c>
      <c r="G113" s="9">
        <v>5</v>
      </c>
      <c r="H113" s="60">
        <f t="shared" si="5"/>
        <v>730</v>
      </c>
      <c r="I113" s="60">
        <f t="shared" si="9"/>
        <v>766.5</v>
      </c>
      <c r="J113" s="72" t="s">
        <v>197</v>
      </c>
      <c r="K113" s="59" t="s">
        <v>199</v>
      </c>
      <c r="L113" s="59">
        <f t="shared" si="6"/>
        <v>5</v>
      </c>
      <c r="M113" s="68">
        <f t="shared" si="7"/>
        <v>36.5</v>
      </c>
      <c r="N113" s="59" t="str">
        <f t="shared" si="8"/>
        <v>M03860,  Medica S.p.A.</v>
      </c>
    </row>
    <row r="114" spans="1:14" ht="46.5" hidden="1" customHeight="1" x14ac:dyDescent="0.25">
      <c r="A114" s="1">
        <v>64</v>
      </c>
      <c r="B114" s="48" t="s">
        <v>96</v>
      </c>
      <c r="C114" s="22" t="s">
        <v>98</v>
      </c>
      <c r="D114" s="14" t="s">
        <v>9</v>
      </c>
      <c r="E114" s="64">
        <v>12</v>
      </c>
      <c r="F114" s="60"/>
      <c r="G114" s="16"/>
      <c r="H114" s="60">
        <f t="shared" si="5"/>
        <v>0</v>
      </c>
      <c r="I114" s="60">
        <f t="shared" si="9"/>
        <v>0</v>
      </c>
      <c r="J114" s="72"/>
      <c r="K114" s="59" t="s">
        <v>199</v>
      </c>
      <c r="L114" s="59">
        <f t="shared" si="6"/>
        <v>0</v>
      </c>
      <c r="M114" s="68">
        <f t="shared" si="7"/>
        <v>0</v>
      </c>
      <c r="N114" s="59">
        <f t="shared" si="8"/>
        <v>0</v>
      </c>
    </row>
    <row r="115" spans="1:14" ht="56.25" hidden="1" customHeight="1" x14ac:dyDescent="0.25">
      <c r="A115" s="1">
        <v>65</v>
      </c>
      <c r="B115" s="48" t="s">
        <v>96</v>
      </c>
      <c r="C115" s="26" t="s">
        <v>97</v>
      </c>
      <c r="D115" s="23" t="s">
        <v>14</v>
      </c>
      <c r="E115" s="64">
        <v>40</v>
      </c>
      <c r="F115" s="60"/>
      <c r="G115" s="16"/>
      <c r="H115" s="60">
        <f t="shared" si="5"/>
        <v>0</v>
      </c>
      <c r="I115" s="60">
        <f t="shared" si="9"/>
        <v>0</v>
      </c>
      <c r="J115" s="72"/>
      <c r="K115" s="59" t="s">
        <v>199</v>
      </c>
      <c r="L115" s="59">
        <f t="shared" si="6"/>
        <v>0</v>
      </c>
      <c r="M115" s="68">
        <f t="shared" si="7"/>
        <v>0</v>
      </c>
      <c r="N115" s="59">
        <f t="shared" si="8"/>
        <v>0</v>
      </c>
    </row>
    <row r="116" spans="1:14" ht="57" hidden="1" customHeight="1" x14ac:dyDescent="0.25">
      <c r="A116" s="1">
        <v>66</v>
      </c>
      <c r="B116" s="48" t="s">
        <v>96</v>
      </c>
      <c r="C116" s="10" t="s">
        <v>99</v>
      </c>
      <c r="D116" s="11" t="s">
        <v>14</v>
      </c>
      <c r="E116" s="60">
        <v>40</v>
      </c>
      <c r="F116" s="60"/>
      <c r="G116" s="9"/>
      <c r="H116" s="60">
        <f t="shared" si="5"/>
        <v>0</v>
      </c>
      <c r="I116" s="60">
        <f t="shared" si="9"/>
        <v>0</v>
      </c>
      <c r="J116" s="72"/>
      <c r="K116" s="59" t="s">
        <v>199</v>
      </c>
      <c r="L116" s="59">
        <f t="shared" si="6"/>
        <v>0</v>
      </c>
      <c r="M116" s="68">
        <f t="shared" si="7"/>
        <v>0</v>
      </c>
      <c r="N116" s="59">
        <f t="shared" si="8"/>
        <v>0</v>
      </c>
    </row>
    <row r="117" spans="1:14" ht="70.5" customHeight="1" x14ac:dyDescent="0.25">
      <c r="A117" s="1">
        <v>67</v>
      </c>
      <c r="B117" s="54" t="s">
        <v>102</v>
      </c>
      <c r="C117" s="10" t="s">
        <v>103</v>
      </c>
      <c r="D117" s="37" t="s">
        <v>100</v>
      </c>
      <c r="E117" s="60">
        <v>1000</v>
      </c>
      <c r="F117" s="60">
        <v>5.0999999999999996</v>
      </c>
      <c r="G117" s="9">
        <v>5</v>
      </c>
      <c r="H117" s="60">
        <f t="shared" si="5"/>
        <v>5100</v>
      </c>
      <c r="I117" s="60">
        <f t="shared" si="9"/>
        <v>5355</v>
      </c>
      <c r="J117" s="72" t="s">
        <v>198</v>
      </c>
      <c r="K117" s="59" t="s">
        <v>199</v>
      </c>
      <c r="L117" s="59">
        <f t="shared" si="6"/>
        <v>5</v>
      </c>
      <c r="M117" s="68">
        <f t="shared" si="7"/>
        <v>255</v>
      </c>
      <c r="N117" s="59" t="str">
        <f t="shared" si="8"/>
        <v>SD10080Q, Macopharma</v>
      </c>
    </row>
    <row r="118" spans="1:14" ht="70.5" hidden="1" customHeight="1" x14ac:dyDescent="0.25">
      <c r="A118" s="1">
        <v>68</v>
      </c>
      <c r="B118" s="57" t="s">
        <v>47</v>
      </c>
      <c r="C118" s="10" t="s">
        <v>101</v>
      </c>
      <c r="D118" s="11" t="s">
        <v>100</v>
      </c>
      <c r="E118" s="60">
        <v>100</v>
      </c>
      <c r="F118" s="60"/>
      <c r="G118" s="9"/>
      <c r="H118" s="60"/>
      <c r="I118" s="60"/>
      <c r="J118" s="72"/>
      <c r="K118" s="59"/>
      <c r="L118" s="59">
        <f t="shared" si="6"/>
        <v>0</v>
      </c>
      <c r="M118" s="59"/>
      <c r="N118" s="59"/>
    </row>
    <row r="119" spans="1:14" ht="44.25" hidden="1" customHeight="1" x14ac:dyDescent="0.25">
      <c r="A119" s="1">
        <v>69</v>
      </c>
      <c r="B119" s="6" t="s">
        <v>43</v>
      </c>
      <c r="C119" s="10" t="s">
        <v>104</v>
      </c>
      <c r="D119" s="12" t="s">
        <v>14</v>
      </c>
      <c r="E119" s="60">
        <v>40</v>
      </c>
      <c r="F119" s="60"/>
      <c r="G119" s="9"/>
      <c r="H119" s="60"/>
      <c r="I119" s="60"/>
      <c r="J119" s="72"/>
      <c r="K119" s="59"/>
      <c r="L119" s="59">
        <f t="shared" si="6"/>
        <v>0</v>
      </c>
      <c r="M119" s="59"/>
      <c r="N119" s="59"/>
    </row>
    <row r="120" spans="1:14" ht="36" customHeight="1" x14ac:dyDescent="0.25"/>
  </sheetData>
  <autoFilter ref="A3:J3"/>
  <mergeCells count="1">
    <mergeCell ref="D1:F1"/>
  </mergeCells>
  <pageMargins left="0.7" right="0.7" top="0.75" bottom="0.75" header="0.3" footer="0.3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3F7F99-10A3-43DB-BE3B-9A74C87AD874}">
  <ds:schemaRefs/>
</ds:datastoreItem>
</file>

<file path=customXml/itemProps2.xml><?xml version="1.0" encoding="utf-8"?>
<ds:datastoreItem xmlns:ds="http://schemas.openxmlformats.org/officeDocument/2006/customXml" ds:itemID="{D75E533D-ACC2-47A1-8FEA-C43E8BDF7AB3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5F89EEC-25C7-4BFB-ABF0-7F81A45CC80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44F53A9-254C-4B6D-BE98-69488D3CB9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sąrašas</vt:lpstr>
      <vt:lpstr>sąrašas!Print_Area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linst1</dc:creator>
  <cp:lastModifiedBy>Neringa Peleckienė</cp:lastModifiedBy>
  <cp:lastPrinted>2024-10-22T16:51:04Z</cp:lastPrinted>
  <dcterms:created xsi:type="dcterms:W3CDTF">2019-01-30T12:07:40Z</dcterms:created>
  <dcterms:modified xsi:type="dcterms:W3CDTF">2025-06-02T13:42:57Z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